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工程表" sheetId="1" state="visible" r:id="rId3"/>
    <sheet name="進捗グラフ" sheetId="2" state="visible" r:id="rId4"/>
    <sheet name="祝日" sheetId="3" state="visible" r:id="rId5"/>
    <sheet name="使い方" sheetId="4" state="visible" r:id="rId6"/>
  </sheets>
  <definedNames>
    <definedName function="false" hidden="false" localSheetId="0" name="_xlnm.Print_Area" vbProcedure="false">工程表!$A$1:$CS$42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<sst xmlns="http://schemas.openxmlformats.org/spreadsheetml/2006/main" count="151" uniqueCount="94">
  <si>
    <t xml:space="preserve">実　施　工　程　表</t>
  </si>
  <si>
    <t xml:space="preserve">工事名称</t>
  </si>
  <si>
    <t xml:space="preserve">○○小学校 校舎内部改修工事（例）</t>
  </si>
  <si>
    <t xml:space="preserve">工事場所</t>
  </si>
  <si>
    <r>
      <rPr>
        <sz val="11"/>
        <color rgb="FF0000FF"/>
        <rFont val="Noto Sans CJK SC"/>
        <family val="2"/>
      </rPr>
      <t xml:space="preserve">○○市○○町</t>
    </r>
    <r>
      <rPr>
        <sz val="11"/>
        <color rgb="FF0000FF"/>
        <rFont val="Meiryo UI"/>
        <family val="0"/>
        <charset val="1"/>
      </rPr>
      <t xml:space="preserve">1-1</t>
    </r>
  </si>
  <si>
    <t xml:space="preserve">工期</t>
  </si>
  <si>
    <t xml:space="preserve">～</t>
  </si>
  <si>
    <t xml:space="preserve">発注者</t>
  </si>
  <si>
    <t xml:space="preserve">○○市長</t>
  </si>
  <si>
    <t xml:space="preserve">施工者</t>
  </si>
  <si>
    <t xml:space="preserve">株式会社○○建設</t>
  </si>
  <si>
    <t xml:space="preserve">現場代理人</t>
  </si>
  <si>
    <t xml:space="preserve">No</t>
  </si>
  <si>
    <t xml:space="preserve">場所</t>
  </si>
  <si>
    <t xml:space="preserve">工事種別</t>
  </si>
  <si>
    <t xml:space="preserve">開始日</t>
  </si>
  <si>
    <t xml:space="preserve">終了日</t>
  </si>
  <si>
    <t xml:space="preserve">共通</t>
  </si>
  <si>
    <t xml:space="preserve">準備・仮設（養生・搬入経路）</t>
  </si>
  <si>
    <r>
      <rPr>
        <sz val="10"/>
        <color rgb="FF0000FF"/>
        <rFont val="Meiryo UI"/>
        <family val="0"/>
        <charset val="1"/>
      </rPr>
      <t xml:space="preserve">1</t>
    </r>
    <r>
      <rPr>
        <sz val="10"/>
        <color rgb="FF0000FF"/>
        <rFont val="Noto Sans CJK SC"/>
        <family val="2"/>
      </rPr>
      <t xml:space="preserve">階 教室</t>
    </r>
  </si>
  <si>
    <t xml:space="preserve">解体・撤去（長期休み中に）</t>
  </si>
  <si>
    <t xml:space="preserve">内部足場の組立（生徒不在時）</t>
  </si>
  <si>
    <t xml:space="preserve">設備工事（電気・給排水）</t>
  </si>
  <si>
    <t xml:space="preserve">内装下地</t>
  </si>
  <si>
    <t xml:space="preserve">内装仕上げ（床・壁・天井）</t>
  </si>
  <si>
    <t xml:space="preserve">内部足場の解体</t>
  </si>
  <si>
    <t xml:space="preserve">美装・清掃</t>
  </si>
  <si>
    <t xml:space="preserve">社内検査・手直し</t>
  </si>
  <si>
    <t xml:space="preserve">竣工検査・引渡し</t>
  </si>
  <si>
    <t xml:space="preserve">書類整理</t>
  </si>
  <si>
    <t xml:space="preserve">行事・作業制限</t>
  </si>
  <si>
    <t xml:space="preserve">終業式</t>
  </si>
  <si>
    <t xml:space="preserve">始業式</t>
  </si>
  <si>
    <t xml:space="preserve">対象外日</t>
  </si>
  <si>
    <t xml:space="preserve">除</t>
  </si>
  <si>
    <t xml:space="preserve">閉所予定</t>
  </si>
  <si>
    <t xml:space="preserve">閉所実績</t>
  </si>
  <si>
    <t xml:space="preserve">休</t>
  </si>
  <si>
    <t xml:space="preserve">月</t>
  </si>
  <si>
    <r>
      <rPr>
        <b val="true"/>
        <sz val="10"/>
        <rFont val="Noto Sans CJK SC"/>
        <family val="2"/>
      </rPr>
      <t xml:space="preserve">週休</t>
    </r>
    <r>
      <rPr>
        <b val="true"/>
        <sz val="10"/>
        <rFont val="Meiryo UI"/>
        <family val="0"/>
        <charset val="1"/>
      </rPr>
      <t xml:space="preserve">2</t>
    </r>
    <r>
      <rPr>
        <b val="true"/>
        <sz val="10"/>
        <rFont val="Noto Sans CJK SC"/>
        <family val="2"/>
      </rPr>
      <t xml:space="preserve">日（現場閉所）の確認</t>
    </r>
  </si>
  <si>
    <t xml:space="preserve">予定進捗率</t>
  </si>
  <si>
    <t xml:space="preserve">対象期間 開始</t>
  </si>
  <si>
    <t xml:space="preserve">実施進捗率</t>
  </si>
  <si>
    <t xml:space="preserve">対象期間 終了</t>
  </si>
  <si>
    <t xml:space="preserve">差異（実施－予定）</t>
  </si>
  <si>
    <t xml:space="preserve">目標閉所率</t>
  </si>
  <si>
    <r>
      <rPr>
        <b val="true"/>
        <sz val="8"/>
        <rFont val="Noto Sans CJK SC"/>
        <family val="2"/>
      </rPr>
      <t xml:space="preserve">週休</t>
    </r>
    <r>
      <rPr>
        <b val="true"/>
        <sz val="8"/>
        <rFont val="Meiryo UI"/>
        <family val="0"/>
        <charset val="1"/>
      </rPr>
      <t xml:space="preserve">2</t>
    </r>
    <r>
      <rPr>
        <b val="true"/>
        <sz val="8"/>
        <rFont val="Noto Sans CJK SC"/>
        <family val="2"/>
      </rPr>
      <t xml:space="preserve">日の対象日数</t>
    </r>
  </si>
  <si>
    <t xml:space="preserve">対象期間</t>
  </si>
  <si>
    <t xml:space="preserve">予定 閉所日数（率）</t>
  </si>
  <si>
    <t xml:space="preserve">閉所予定 合計</t>
  </si>
  <si>
    <t xml:space="preserve">実施 閉所日数（率）</t>
  </si>
  <si>
    <t xml:space="preserve">判定（予定）</t>
  </si>
  <si>
    <t xml:space="preserve">実施 閉所率（累計）</t>
  </si>
  <si>
    <t xml:space="preserve">※ 開始日・終了日を入れると、その期間にバーが付きます。日曜・祝日はグレー、土曜は薄い青、今日は日付が赤になります。</t>
  </si>
  <si>
    <t xml:space="preserve">※ 閉所予定は土日祝に自動で「休」が入ります。祝日に作業する日・平日に休む日は、そのマスを直接書き換えてください。</t>
  </si>
  <si>
    <r>
      <rPr>
        <sz val="10"/>
        <color rgb="FF595959"/>
        <rFont val="Noto Sans CJK SC"/>
        <family val="2"/>
      </rPr>
      <t xml:space="preserve">※ 週休</t>
    </r>
    <r>
      <rPr>
        <sz val="10"/>
        <color rgb="FF595959"/>
        <rFont val="Meiryo UI"/>
        <family val="0"/>
        <charset val="1"/>
      </rPr>
      <t xml:space="preserve">2</t>
    </r>
    <r>
      <rPr>
        <sz val="10"/>
        <color rgb="FF595959"/>
        <rFont val="Noto Sans CJK SC"/>
        <family val="2"/>
      </rPr>
      <t xml:space="preserve">日の対象期間・対象外日の扱いは発注者ごとに違います。特記仕様書で確認してください。</t>
    </r>
  </si>
  <si>
    <r>
      <rPr>
        <sz val="10"/>
        <color rgb="FF1F4E79"/>
        <rFont val="Noto Sans CJK SC"/>
        <family val="2"/>
      </rPr>
      <t xml:space="preserve">提供：定時帰宅検討会（</t>
    </r>
    <r>
      <rPr>
        <sz val="10"/>
        <color rgb="FF1F4E79"/>
        <rFont val="Meiryo UI"/>
        <family val="0"/>
        <charset val="1"/>
      </rPr>
      <t xml:space="preserve">https://not-change-but-side.com/</t>
    </r>
    <r>
      <rPr>
        <sz val="10"/>
        <color rgb="FF1F4E79"/>
        <rFont val="Noto Sans CJK SC"/>
        <family val="2"/>
      </rPr>
      <t xml:space="preserve">）</t>
    </r>
  </si>
  <si>
    <t xml:space="preserve">進捗率グラフ（予定・実施）</t>
  </si>
  <si>
    <t xml:space="preserve">着工</t>
  </si>
  <si>
    <t xml:space="preserve">※ 工程表シートの「予定進捗率」「実施進捗率」から自動で作ります。データがない月は表示されません。</t>
  </si>
  <si>
    <t xml:space="preserve">祝日（追加・修正できます）</t>
  </si>
  <si>
    <t xml:space="preserve">名称</t>
  </si>
  <si>
    <t xml:space="preserve">元日</t>
  </si>
  <si>
    <r>
      <rPr>
        <sz val="9"/>
        <color rgb="FF595959"/>
        <rFont val="Noto Sans CJK SC"/>
        <family val="2"/>
      </rPr>
      <t xml:space="preserve">※ 春分の日・秋分の日（</t>
    </r>
    <r>
      <rPr>
        <sz val="9"/>
        <color rgb="FF595959"/>
        <rFont val="Meiryo UI"/>
        <family val="0"/>
        <charset val="1"/>
      </rPr>
      <t xml:space="preserve">2027</t>
    </r>
    <r>
      <rPr>
        <sz val="9"/>
        <color rgb="FF595959"/>
        <rFont val="Noto Sans CJK SC"/>
        <family val="2"/>
      </rPr>
      <t xml:space="preserve">年以降）は前年</t>
    </r>
    <r>
      <rPr>
        <sz val="9"/>
        <color rgb="FF595959"/>
        <rFont val="Meiryo UI"/>
        <family val="0"/>
        <charset val="1"/>
      </rPr>
      <t xml:space="preserve">2</t>
    </r>
    <r>
      <rPr>
        <sz val="9"/>
        <color rgb="FF595959"/>
        <rFont val="Noto Sans CJK SC"/>
        <family val="2"/>
      </rPr>
      <t xml:space="preserve">月の官報で正式に決まります。</t>
    </r>
  </si>
  <si>
    <t xml:space="preserve">成人の日</t>
  </si>
  <si>
    <t xml:space="preserve">建国記念の日</t>
  </si>
  <si>
    <t xml:space="preserve">天皇誕生日</t>
  </si>
  <si>
    <t xml:space="preserve">春分の日</t>
  </si>
  <si>
    <t xml:space="preserve">昭和の日</t>
  </si>
  <si>
    <t xml:space="preserve">憲法記念日</t>
  </si>
  <si>
    <t xml:space="preserve">みどりの日</t>
  </si>
  <si>
    <t xml:space="preserve">こどもの日</t>
  </si>
  <si>
    <t xml:space="preserve">振替休日</t>
  </si>
  <si>
    <t xml:space="preserve">海の日</t>
  </si>
  <si>
    <t xml:space="preserve">山の日</t>
  </si>
  <si>
    <t xml:space="preserve">敬老の日</t>
  </si>
  <si>
    <t xml:space="preserve">国民の休日</t>
  </si>
  <si>
    <t xml:space="preserve">秋分の日</t>
  </si>
  <si>
    <t xml:space="preserve">スポーツの日</t>
  </si>
  <si>
    <t xml:space="preserve">文化の日</t>
  </si>
  <si>
    <t xml:space="preserve">勤労感謝の日</t>
  </si>
  <si>
    <t xml:space="preserve">使い方</t>
  </si>
  <si>
    <r>
      <rPr>
        <sz val="10"/>
        <rFont val="Meiryo UI"/>
        <family val="0"/>
        <charset val="1"/>
      </rPr>
      <t xml:space="preserve">1. </t>
    </r>
    <r>
      <rPr>
        <sz val="10"/>
        <rFont val="Noto Sans CJK SC"/>
        <family val="2"/>
      </rPr>
      <t xml:space="preserve">工程表シートの黄色いセルに、工事名・工期・発注者などを入力します。工期の開始日から</t>
    </r>
    <r>
      <rPr>
        <sz val="10"/>
        <rFont val="Meiryo UI"/>
        <family val="0"/>
        <charset val="1"/>
      </rPr>
      <t xml:space="preserve">92</t>
    </r>
    <r>
      <rPr>
        <sz val="10"/>
        <rFont val="Noto Sans CJK SC"/>
        <family val="2"/>
      </rPr>
      <t xml:space="preserve">日分（約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か月）の日付と曜日が自動で並びます。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か月を超える工事は、シートをコピーして</t>
    </r>
    <r>
      <rPr>
        <sz val="10"/>
        <rFont val="Meiryo UI"/>
        <family val="0"/>
        <charset val="1"/>
      </rPr>
      <t xml:space="preserve">2</t>
    </r>
    <r>
      <rPr>
        <sz val="10"/>
        <rFont val="Noto Sans CJK SC"/>
        <family val="2"/>
      </rPr>
      <t xml:space="preserve">枚目の工期の開始日を</t>
    </r>
    <r>
      <rPr>
        <sz val="10"/>
        <rFont val="Meiryo UI"/>
        <family val="0"/>
        <charset val="1"/>
      </rPr>
      <t xml:space="preserve">4</t>
    </r>
    <r>
      <rPr>
        <sz val="10"/>
        <rFont val="Noto Sans CJK SC"/>
        <family val="2"/>
      </rPr>
      <t xml:space="preserve">か月目の初日にしてください（集計は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枚ごとに出ます）。</t>
    </r>
  </si>
  <si>
    <r>
      <rPr>
        <sz val="10"/>
        <rFont val="Meiryo UI"/>
        <family val="0"/>
        <charset val="1"/>
      </rPr>
      <t xml:space="preserve">2. </t>
    </r>
    <r>
      <rPr>
        <sz val="10"/>
        <rFont val="Noto Sans CJK SC"/>
        <family val="2"/>
      </rPr>
      <t xml:space="preserve">場所・工事種別・開始日・終了日を入れると、その期間にバーが付きます。</t>
    </r>
  </si>
  <si>
    <r>
      <rPr>
        <sz val="10"/>
        <rFont val="Meiryo UI"/>
        <family val="0"/>
        <charset val="1"/>
      </rPr>
      <t xml:space="preserve">3. </t>
    </r>
    <r>
      <rPr>
        <sz val="10"/>
        <rFont val="Noto Sans CJK SC"/>
        <family val="2"/>
      </rPr>
      <t xml:space="preserve">「行事・作業制限」に学校行事などを書いておくと、作業できない日がひと目でわかります。</t>
    </r>
  </si>
  <si>
    <r>
      <rPr>
        <sz val="10"/>
        <rFont val="Meiryo UI"/>
        <family val="0"/>
        <charset val="1"/>
      </rPr>
      <t xml:space="preserve">4. </t>
    </r>
    <r>
      <rPr>
        <sz val="10"/>
        <rFont val="Noto Sans CJK SC"/>
        <family val="2"/>
      </rPr>
      <t xml:space="preserve">「閉所予定」は土日祝に自動で「休」が入ります。変える日は直接書き換えてください。</t>
    </r>
  </si>
  <si>
    <r>
      <rPr>
        <sz val="10"/>
        <rFont val="Meiryo UI"/>
        <family val="0"/>
        <charset val="1"/>
      </rPr>
      <t xml:space="preserve">5. </t>
    </r>
    <r>
      <rPr>
        <sz val="10"/>
        <rFont val="Noto Sans CJK SC"/>
        <family val="2"/>
      </rPr>
      <t xml:space="preserve">「閉所実績」に実際に閉所した日の「休」を入れると、下の表で月ごとの閉所日数・閉所率と、累計の閉所率が自動で出ます（目標を下回ると赤）。</t>
    </r>
  </si>
  <si>
    <r>
      <rPr>
        <sz val="10"/>
        <rFont val="Meiryo UI"/>
        <family val="0"/>
        <charset val="1"/>
      </rPr>
      <t xml:space="preserve">6. </t>
    </r>
    <r>
      <rPr>
        <sz val="10"/>
        <rFont val="Noto Sans CJK SC"/>
        <family val="2"/>
      </rPr>
      <t xml:space="preserve">予定進捗率・実施進捗率を月ごとに入れると、差異と「進捗グラフ」シートのグラフが更新されます。</t>
    </r>
  </si>
  <si>
    <r>
      <rPr>
        <sz val="10"/>
        <rFont val="Meiryo UI"/>
        <family val="0"/>
        <charset val="1"/>
      </rPr>
      <t xml:space="preserve">7. </t>
    </r>
    <r>
      <rPr>
        <sz val="10"/>
        <rFont val="Noto Sans CJK SC"/>
        <family val="2"/>
      </rPr>
      <t xml:space="preserve">印刷は</t>
    </r>
    <r>
      <rPr>
        <sz val="10"/>
        <rFont val="Meiryo UI"/>
        <family val="0"/>
        <charset val="1"/>
      </rPr>
      <t xml:space="preserve">A3</t>
    </r>
    <r>
      <rPr>
        <sz val="10"/>
        <rFont val="Noto Sans CJK SC"/>
        <family val="2"/>
      </rPr>
      <t xml:space="preserve">横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枚に収まるよう設定しています。全体工程表として出すときは、実施進捗率と閉所実績を空欄にしてください。</t>
    </r>
  </si>
  <si>
    <t xml:space="preserve">工程を組むときのコツ（現場監督の実感）</t>
  </si>
  <si>
    <t xml:space="preserve">・作業音が出る解体は、学校なら長期休みの間に確実に終わらせる。</t>
  </si>
  <si>
    <t xml:space="preserve">・内部に足場を組むなら、生徒がいない長期休みか土曜日に。</t>
  </si>
  <si>
    <t xml:space="preserve">・引渡し前の「美装・清掃」の日を工程に入れ忘れない。</t>
  </si>
  <si>
    <r>
      <rPr>
        <sz val="10"/>
        <rFont val="Noto Sans CJK SC"/>
        <family val="2"/>
      </rPr>
      <t xml:space="preserve">提供：定時帰宅検討会（</t>
    </r>
    <r>
      <rPr>
        <sz val="10"/>
        <rFont val="Meiryo UI"/>
        <family val="0"/>
        <charset val="1"/>
      </rPr>
      <t xml:space="preserve">https://not-change-but-side.com/</t>
    </r>
    <r>
      <rPr>
        <sz val="10"/>
        <rFont val="Noto Sans CJK SC"/>
        <family val="2"/>
      </rPr>
      <t xml:space="preserve">）</t>
    </r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</si>
</sst>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yyyy\年m\月d\日"/>
    <numFmt numFmtId="166" formatCode="General"/>
    <numFmt numFmtId="167" formatCode="d"/>
    <numFmt numFmtId="168" formatCode="m/d"/>
    <numFmt numFmtId="169" formatCode="yyyy\年m\月"/>
    <numFmt numFmtId="170" formatCode="0%"/>
    <numFmt numFmtId="171" formatCode="yyyy/m/d"/>
    <numFmt numFmtId="172" formatCode="\+0%;\-0%;0%"/>
    <numFmt numFmtId="173" formatCode="0.0%"/>
    <numFmt numFmtId="174" formatCode="0\日;;&quot;&quot;"/>
    <numFmt numFmtId="175" formatCode="0&quot;日間&quot;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name val="Noto Sans CJK SC"/>
      <family val="2"/>
    </font>
    <font>
      <b val="true"/>
      <sz val="10"/>
      <name val="Noto Sans CJK SC"/>
      <family val="2"/>
    </font>
    <font>
      <sz val="11"/>
      <color rgb="FF0000FF"/>
      <name val="Noto Sans CJK SC"/>
      <family val="2"/>
    </font>
    <font>
      <sz val="11"/>
      <color rgb="FF0000FF"/>
      <name val="Meiryo UI"/>
      <family val="0"/>
      <charset val="1"/>
    </font>
    <font>
      <sz val="11"/>
      <name val="Noto Sans CJK SC"/>
      <family val="2"/>
    </font>
    <font>
      <sz val="10"/>
      <name val="Noto Sans CJK SC"/>
      <family val="2"/>
    </font>
    <font>
      <b val="true"/>
      <sz val="10"/>
      <name val="Meiryo UI"/>
      <family val="0"/>
      <charset val="1"/>
    </font>
    <font>
      <sz val="8"/>
      <name val="Meiryo UI"/>
      <family val="0"/>
      <charset val="1"/>
    </font>
    <font>
      <sz val="8"/>
      <name val="Noto Sans CJK SC"/>
      <family val="2"/>
    </font>
    <font>
      <sz val="10"/>
      <name val="Meiryo UI"/>
      <family val="0"/>
      <charset val="1"/>
    </font>
    <font>
      <sz val="10"/>
      <color rgb="FF0000FF"/>
      <name val="Noto Sans CJK SC"/>
      <family val="2"/>
    </font>
    <font>
      <sz val="10"/>
      <color rgb="FF0000FF"/>
      <name val="Meiryo UI"/>
      <family val="0"/>
      <charset val="1"/>
    </font>
    <font>
      <sz val="7"/>
      <color rgb="FF595959"/>
      <name val="Meiryo UI"/>
      <family val="0"/>
      <charset val="1"/>
    </font>
    <font>
      <sz val="9"/>
      <color rgb="FF0000FF"/>
      <name val="Meiryo UI"/>
      <family val="0"/>
      <charset val="1"/>
    </font>
    <font>
      <sz val="9"/>
      <color rgb="FF0000FF"/>
      <name val="Noto Sans CJK SC"/>
      <family val="2"/>
    </font>
    <font>
      <sz val="9"/>
      <color rgb="FF000000"/>
      <name val="Meiryo UI"/>
      <family val="0"/>
      <charset val="1"/>
    </font>
    <font>
      <b val="true"/>
      <sz val="8"/>
      <name val="Noto Sans CJK SC"/>
      <family val="2"/>
    </font>
    <font>
      <sz val="9"/>
      <color rgb="FF008000"/>
      <name val="Meiryo UI"/>
      <family val="0"/>
      <charset val="1"/>
    </font>
    <font>
      <sz val="11"/>
      <color rgb="FFC00000"/>
      <name val="Meiryo UI"/>
      <family val="0"/>
      <charset val="1"/>
    </font>
    <font>
      <b val="true"/>
      <sz val="8"/>
      <name val="Meiryo UI"/>
      <family val="0"/>
      <charset val="1"/>
    </font>
    <font>
      <sz val="10"/>
      <color rgb="FFC00000"/>
      <name val="Meiryo UI"/>
      <family val="0"/>
      <charset val="1"/>
    </font>
    <font>
      <sz val="10"/>
      <color rgb="FF595959"/>
      <name val="Noto Sans CJK SC"/>
      <family val="2"/>
    </font>
    <font>
      <sz val="10"/>
      <color rgb="FF595959"/>
      <name val="Meiryo UI"/>
      <family val="0"/>
      <charset val="1"/>
    </font>
    <font>
      <sz val="10"/>
      <color rgb="FF1F4E79"/>
      <name val="Noto Sans CJK SC"/>
      <family val="2"/>
    </font>
    <font>
      <sz val="10"/>
      <color rgb="FF1F4E79"/>
      <name val="Meiryo UI"/>
      <family val="0"/>
      <charset val="1"/>
    </font>
    <font>
      <b val="true"/>
      <sz val="14"/>
      <color rgb="FF1F4E79"/>
      <name val="Noto Sans CJK SC"/>
      <family val="2"/>
    </font>
    <font>
      <b val="true"/>
      <sz val="11"/>
      <color rgb="FFFFFFFF"/>
      <name val="Noto Sans CJK SC"/>
      <family val="2"/>
    </font>
    <font>
      <sz val="11"/>
      <name val="Meiryo UI"/>
      <family val="0"/>
      <charset val="1"/>
    </font>
    <font>
      <sz val="9"/>
      <color rgb="FF595959"/>
      <name val="Noto Sans CJK SC"/>
      <family val="2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1"/>
      <name val="Noto Sans CJK SC"/>
      <family val="2"/>
    </font>
    <font>
      <sz val="9"/>
      <color rgb="FF595959"/>
      <name val="Meiryo UI"/>
      <family val="0"/>
      <charset val="1"/>
    </font>
    <font>
      <b val="true"/>
      <sz val="12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7EEF7"/>
      </patternFill>
    </fill>
    <fill>
      <patternFill patternType="solid">
        <fgColor rgb="FFFFF59D"/>
        <bgColor rgb="FFF2F2F2"/>
      </patternFill>
    </fill>
    <fill>
      <patternFill patternType="solid">
        <fgColor rgb="FFDDEBF7"/>
        <bgColor rgb="FFE7EEF7"/>
      </patternFill>
    </fill>
    <fill>
      <patternFill patternType="solid">
        <fgColor rgb="FF1F4E79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>
        <color rgb="FFBFBFBF"/>
      </left>
      <right style="hair">
        <color rgb="FFBFBFBF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top" textRotation="255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top" textRotation="255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>
          <bgColor rgb="FF2E75B6"/>
        </patternFill>
      </fill>
    </dxf>
    <dxf>
      <font>
        <b val="1"/>
        <color rgb="FFC00000"/>
      </font>
      <fill>
        <patternFill>
          <bgColor rgb="FFF8CBAD"/>
        </patternFill>
      </fill>
    </dxf>
    <dxf>
      <fill>
        <patternFill>
          <bgColor rgb="FFBFBFBF"/>
        </patternFill>
      </fill>
    </dxf>
    <dxf>
      <font>
        <b val="1"/>
        <color rgb="FFFFFFFF"/>
      </font>
      <fill>
        <patternFill>
          <bgColor rgb="FFC00000"/>
        </patternFill>
      </fill>
    </dxf>
    <dxf>
      <font>
        <color rgb="FFBFBFBF"/>
      </font>
      <fill>
        <patternFill>
          <bgColor rgb="FFFFFFFF"/>
        </patternFill>
      </fill>
    </dxf>
    <dxf>
      <font>
        <color rgb="FFC00000"/>
      </font>
      <fill>
        <patternFill>
          <bgColor rgb="FFD9D9D9"/>
        </patternFill>
      </fill>
    </dxf>
    <dxf>
      <font>
        <color rgb="FF1F4E79"/>
      </font>
      <fill>
        <patternFill>
          <bgColor rgb="FFE7EEF7"/>
        </patternFill>
      </fill>
    </dxf>
    <dxf>
      <border diagonalUp="false" diagonalDown="false">
        <left style="medium"/>
        <right style="hair">
          <color rgb="FFBFBFBF"/>
        </right>
        <top style="thin">
          <color rgb="FF808080"/>
        </top>
        <bottom style="thin">
          <color rgb="FF808080"/>
        </bottom>
        <diagonal/>
      </border>
    </dxf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C00000"/>
      </font>
    </dxf>
    <dxf>
      <font>
        <color rgb="FFFFFFFF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EF7"/>
      <rgbColor rgb="FFC6EFCE"/>
      <rgbColor rgb="FFFFF59D"/>
      <rgbColor rgb="FF99CCFF"/>
      <rgbColor rgb="FFFFC7CE"/>
      <rgbColor rgb="FFCC99FF"/>
      <rgbColor rgb="FFF8CBAD"/>
      <rgbColor rgb="FF2E75B6"/>
      <rgbColor rgb="FF33CCCC"/>
      <rgbColor rgb="FF99CC00"/>
      <rgbColor rgb="FFFFCC00"/>
      <rgbColor rgb="FFFF9900"/>
      <rgbColor rgb="FFFF6600"/>
      <rgbColor rgb="FF595959"/>
      <rgbColor rgb="FF878787"/>
      <rgbColor rgb="FF003366"/>
      <rgbColor rgb="FF339966"/>
      <rgbColor rgb="FF0061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進捗率（予定・実施）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進捗グラフ!B3</c:f>
              <c:strCache>
                <c:ptCount val="1"/>
                <c:pt idx="0">
                  <c:v>予定進捗率</c:v>
                </c:pt>
              </c:strCache>
            </c:strRef>
          </c:tx>
          <c:spPr>
            <a:solidFill>
              <a:srgbClr val="404040"/>
            </a:solidFill>
            <a:ln w="28440">
              <a:solidFill>
                <a:srgbClr val="404040"/>
              </a:solidFill>
              <a:round/>
            </a:ln>
          </c:spPr>
          <c:marker>
            <c:symbol val="circle"/>
            <c:size val="5"/>
            <c:spPr>
              <a:solidFill>
                <a:srgbClr val="40404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進捗グラフ!$A$4:$A$7</c:f>
              <c:strCache>
                <c:ptCount val="4"/>
                <c:pt idx="0">
                  <c:v>着工</c:v>
                </c:pt>
                <c:pt idx="1">
                  <c:v>7月末</c:v>
                </c:pt>
                <c:pt idx="2">
                  <c:v>8月末</c:v>
                </c:pt>
                <c:pt idx="3">
                  <c:v>9月末</c:v>
                </c:pt>
              </c:strCache>
            </c:strRef>
          </c:cat>
          <c:val>
            <c:numRef>
              <c:f>進捗グラフ!$B$4:$B$7</c:f>
              <c:numCache>
                <c:formatCode>0%</c:formatCode>
                <c:ptCount val="4"/>
                <c:pt idx="0">
                  <c:v>0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進捗グラフ!C3</c:f>
              <c:strCache>
                <c:ptCount val="1"/>
                <c:pt idx="0">
                  <c:v>実施進捗率</c:v>
                </c:pt>
              </c:strCache>
            </c:strRef>
          </c:tx>
          <c:spPr>
            <a:solidFill>
              <a:srgbClr val="c00000"/>
            </a:solidFill>
            <a:ln w="28440">
              <a:solidFill>
                <a:srgbClr val="c00000"/>
              </a:solidFill>
              <a:round/>
            </a:ln>
          </c:spPr>
          <c:marker>
            <c:symbol val="circle"/>
            <c:size val="5"/>
            <c:spPr>
              <a:solidFill>
                <a:srgbClr val="c0000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進捗グラフ!$A$4:$A$7</c:f>
              <c:strCache>
                <c:ptCount val="4"/>
                <c:pt idx="0">
                  <c:v>着工</c:v>
                </c:pt>
                <c:pt idx="1">
                  <c:v>7月末</c:v>
                </c:pt>
                <c:pt idx="2">
                  <c:v>8月末</c:v>
                </c:pt>
                <c:pt idx="3">
                  <c:v>9月末</c:v>
                </c:pt>
              </c:strCache>
            </c:strRef>
          </c:cat>
          <c:val>
            <c:numRef>
              <c:f>進捗グラフ!$C$4:$C$7</c:f>
              <c:numCache>
                <c:formatCode>0%</c:formatCode>
                <c:ptCount val="4"/>
                <c:pt idx="0">
                  <c:v>0</c:v>
                </c:pt>
                <c:pt idx="1">
                  <c:v>0.3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98312480"/>
        <c:axId val="36602162"/>
      </c:lineChart>
      <c:catAx>
        <c:axId val="9831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602162"/>
        <c:crosses val="autoZero"/>
        <c:auto val="1"/>
        <c:lblAlgn val="ctr"/>
        <c:lblOffset val="100"/>
        <c:noMultiLvlLbl val="0"/>
      </c:catAx>
      <c:valAx>
        <c:axId val="36602162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31248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160560</xdr:rowOff>
    </xdr:from>
    <xdr:to>
      <xdr:col>14</xdr:col>
      <xdr:colOff>364680</xdr:colOff>
      <xdr:row>18</xdr:row>
      <xdr:rowOff>25200</xdr:rowOff>
    </xdr:to>
    <xdr:graphicFrame>
      <xdr:nvGraphicFramePr>
        <xdr:cNvPr id="0" name="Chart 1"/>
        <xdr:cNvGraphicFramePr/>
      </xdr:nvGraphicFramePr>
      <xdr:xfrm>
        <a:off x="3148920" y="3808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S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6" topLeftCell="F7" activePane="bottomRight" state="frozen"/>
      <selection pane="topLeft" activeCell="A1" activeCellId="0" sqref="A1"/>
      <selection pane="topRight" activeCell="F1" activeCellId="0" sqref="F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.5"/>
    <col collapsed="false" customWidth="true" hidden="false" outlineLevel="0" max="2" min="2" style="0" width="11"/>
    <col collapsed="false" customWidth="true" hidden="false" outlineLevel="0" max="3" min="3" style="0" width="21"/>
    <col collapsed="false" customWidth="true" hidden="false" outlineLevel="0" max="5" min="4" style="0" width="7.5"/>
    <col collapsed="false" customWidth="true" hidden="false" outlineLevel="0" max="97" min="6" style="0" width="3.3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</row>
    <row r="2" customFormat="false" ht="24" hidden="false" customHeight="true" outlineLevel="0" collapsed="false">
      <c r="A2" s="2" t="s">
        <v>1</v>
      </c>
      <c r="B2" s="2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2" t="s">
        <v>3</v>
      </c>
      <c r="AF2" s="2"/>
      <c r="AG2" s="2"/>
      <c r="AH2" s="2"/>
      <c r="AI2" s="2"/>
      <c r="AJ2" s="2"/>
      <c r="AK2" s="2"/>
      <c r="AL2" s="3" t="s">
        <v>4</v>
      </c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2" t="s">
        <v>5</v>
      </c>
      <c r="BH2" s="2"/>
      <c r="BI2" s="2"/>
      <c r="BJ2" s="2"/>
      <c r="BK2" s="2"/>
      <c r="BL2" s="4" t="n">
        <v>46569</v>
      </c>
      <c r="BM2" s="4"/>
      <c r="BN2" s="4"/>
      <c r="BO2" s="4"/>
      <c r="BP2" s="4"/>
      <c r="BQ2" s="4"/>
      <c r="BR2" s="4"/>
      <c r="BS2" s="4"/>
      <c r="BT2" s="4"/>
      <c r="BU2" s="5" t="s">
        <v>6</v>
      </c>
      <c r="BV2" s="5"/>
      <c r="BW2" s="4" t="n">
        <v>46640</v>
      </c>
      <c r="BX2" s="4"/>
      <c r="BY2" s="4"/>
      <c r="BZ2" s="4"/>
      <c r="CA2" s="4"/>
      <c r="CB2" s="4"/>
      <c r="CC2" s="4"/>
      <c r="CD2" s="4"/>
      <c r="CE2" s="4"/>
      <c r="CF2" s="6" t="str">
        <f aca="false">IF(COUNT(BL2,BW2)&lt;2,"","（"&amp;(BW2-BL2+1)&amp;"日間）")</f>
        <v>（72日間）</v>
      </c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</row>
    <row r="3" customFormat="false" ht="24" hidden="false" customHeight="true" outlineLevel="0" collapsed="false">
      <c r="A3" s="2" t="s">
        <v>7</v>
      </c>
      <c r="B3" s="2"/>
      <c r="C3" s="3" t="s">
        <v>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 t="s">
        <v>9</v>
      </c>
      <c r="AF3" s="2"/>
      <c r="AG3" s="2"/>
      <c r="AH3" s="2"/>
      <c r="AI3" s="2"/>
      <c r="AJ3" s="2"/>
      <c r="AK3" s="2"/>
      <c r="AL3" s="3" t="s">
        <v>10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2" t="s">
        <v>11</v>
      </c>
      <c r="BH3" s="2"/>
      <c r="BI3" s="2"/>
      <c r="BJ3" s="2"/>
      <c r="BK3" s="2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</row>
    <row r="4" customFormat="false" ht="21.75" hidden="false" customHeight="true" outlineLevel="0" collapsed="false">
      <c r="A4" s="8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9" t="n">
        <f aca="false">MONTH(F5)</f>
        <v>7</v>
      </c>
      <c r="G4" s="9" t="str">
        <f aca="false">IF(DAY(G5)=1,MONTH(G5),"月")</f>
        <v>月</v>
      </c>
      <c r="H4" s="9" t="str">
        <f aca="false">IF(DAY(H5)=1,MONTH(H5),IF(DAY(H5)=2,"月",""))</f>
        <v/>
      </c>
      <c r="I4" s="9" t="str">
        <f aca="false">IF(DAY(I5)=1,MONTH(I5),IF(DAY(I5)=2,"月",""))</f>
        <v/>
      </c>
      <c r="J4" s="9" t="str">
        <f aca="false">IF(DAY(J5)=1,MONTH(J5),IF(DAY(J5)=2,"月",""))</f>
        <v/>
      </c>
      <c r="K4" s="9" t="str">
        <f aca="false">IF(DAY(K5)=1,MONTH(K5),IF(DAY(K5)=2,"月",""))</f>
        <v/>
      </c>
      <c r="L4" s="9" t="str">
        <f aca="false">IF(DAY(L5)=1,MONTH(L5),IF(DAY(L5)=2,"月",""))</f>
        <v/>
      </c>
      <c r="M4" s="9" t="str">
        <f aca="false">IF(DAY(M5)=1,MONTH(M5),IF(DAY(M5)=2,"月",""))</f>
        <v/>
      </c>
      <c r="N4" s="9" t="str">
        <f aca="false">IF(DAY(N5)=1,MONTH(N5),IF(DAY(N5)=2,"月",""))</f>
        <v/>
      </c>
      <c r="O4" s="9" t="str">
        <f aca="false">IF(DAY(O5)=1,MONTH(O5),IF(DAY(O5)=2,"月",""))</f>
        <v/>
      </c>
      <c r="P4" s="9" t="str">
        <f aca="false">IF(DAY(P5)=1,MONTH(P5),IF(DAY(P5)=2,"月",""))</f>
        <v/>
      </c>
      <c r="Q4" s="9" t="str">
        <f aca="false">IF(DAY(Q5)=1,MONTH(Q5),IF(DAY(Q5)=2,"月",""))</f>
        <v/>
      </c>
      <c r="R4" s="9" t="str">
        <f aca="false">IF(DAY(R5)=1,MONTH(R5),IF(DAY(R5)=2,"月",""))</f>
        <v/>
      </c>
      <c r="S4" s="9" t="str">
        <f aca="false">IF(DAY(S5)=1,MONTH(S5),IF(DAY(S5)=2,"月",""))</f>
        <v/>
      </c>
      <c r="T4" s="9" t="str">
        <f aca="false">IF(DAY(T5)=1,MONTH(T5),IF(DAY(T5)=2,"月",""))</f>
        <v/>
      </c>
      <c r="U4" s="9" t="str">
        <f aca="false">IF(DAY(U5)=1,MONTH(U5),IF(DAY(U5)=2,"月",""))</f>
        <v/>
      </c>
      <c r="V4" s="9" t="str">
        <f aca="false">IF(DAY(V5)=1,MONTH(V5),IF(DAY(V5)=2,"月",""))</f>
        <v/>
      </c>
      <c r="W4" s="9" t="str">
        <f aca="false">IF(DAY(W5)=1,MONTH(W5),IF(DAY(W5)=2,"月",""))</f>
        <v/>
      </c>
      <c r="X4" s="9" t="str">
        <f aca="false">IF(DAY(X5)=1,MONTH(X5),IF(DAY(X5)=2,"月",""))</f>
        <v/>
      </c>
      <c r="Y4" s="9" t="str">
        <f aca="false">IF(DAY(Y5)=1,MONTH(Y5),IF(DAY(Y5)=2,"月",""))</f>
        <v/>
      </c>
      <c r="Z4" s="9" t="str">
        <f aca="false">IF(DAY(Z5)=1,MONTH(Z5),IF(DAY(Z5)=2,"月",""))</f>
        <v/>
      </c>
      <c r="AA4" s="9" t="str">
        <f aca="false">IF(DAY(AA5)=1,MONTH(AA5),IF(DAY(AA5)=2,"月",""))</f>
        <v/>
      </c>
      <c r="AB4" s="9" t="str">
        <f aca="false">IF(DAY(AB5)=1,MONTH(AB5),IF(DAY(AB5)=2,"月",""))</f>
        <v/>
      </c>
      <c r="AC4" s="9" t="str">
        <f aca="false">IF(DAY(AC5)=1,MONTH(AC5),IF(DAY(AC5)=2,"月",""))</f>
        <v/>
      </c>
      <c r="AD4" s="9" t="str">
        <f aca="false">IF(DAY(AD5)=1,MONTH(AD5),IF(DAY(AD5)=2,"月",""))</f>
        <v/>
      </c>
      <c r="AE4" s="9" t="str">
        <f aca="false">IF(DAY(AE5)=1,MONTH(AE5),IF(DAY(AE5)=2,"月",""))</f>
        <v/>
      </c>
      <c r="AF4" s="9" t="str">
        <f aca="false">IF(DAY(AF5)=1,MONTH(AF5),IF(DAY(AF5)=2,"月",""))</f>
        <v/>
      </c>
      <c r="AG4" s="9" t="str">
        <f aca="false">IF(DAY(AG5)=1,MONTH(AG5),IF(DAY(AG5)=2,"月",""))</f>
        <v/>
      </c>
      <c r="AH4" s="9" t="str">
        <f aca="false">IF(DAY(AH5)=1,MONTH(AH5),IF(DAY(AH5)=2,"月",""))</f>
        <v/>
      </c>
      <c r="AI4" s="9" t="str">
        <f aca="false">IF(DAY(AI5)=1,MONTH(AI5),IF(DAY(AI5)=2,"月",""))</f>
        <v/>
      </c>
      <c r="AJ4" s="9" t="str">
        <f aca="false">IF(DAY(AJ5)=1,MONTH(AJ5),IF(DAY(AJ5)=2,"月",""))</f>
        <v/>
      </c>
      <c r="AK4" s="9" t="n">
        <f aca="false">IF(DAY(AK5)=1,MONTH(AK5),IF(DAY(AK5)=2,"月",""))</f>
        <v>8</v>
      </c>
      <c r="AL4" s="9" t="str">
        <f aca="false">IF(DAY(AL5)=1,MONTH(AL5),IF(DAY(AL5)=2,"月",""))</f>
        <v>月</v>
      </c>
      <c r="AM4" s="9" t="str">
        <f aca="false">IF(DAY(AM5)=1,MONTH(AM5),IF(DAY(AM5)=2,"月",""))</f>
        <v/>
      </c>
      <c r="AN4" s="9" t="str">
        <f aca="false">IF(DAY(AN5)=1,MONTH(AN5),IF(DAY(AN5)=2,"月",""))</f>
        <v/>
      </c>
      <c r="AO4" s="9" t="str">
        <f aca="false">IF(DAY(AO5)=1,MONTH(AO5),IF(DAY(AO5)=2,"月",""))</f>
        <v/>
      </c>
      <c r="AP4" s="9" t="str">
        <f aca="false">IF(DAY(AP5)=1,MONTH(AP5),IF(DAY(AP5)=2,"月",""))</f>
        <v/>
      </c>
      <c r="AQ4" s="9" t="str">
        <f aca="false">IF(DAY(AQ5)=1,MONTH(AQ5),IF(DAY(AQ5)=2,"月",""))</f>
        <v/>
      </c>
      <c r="AR4" s="9" t="str">
        <f aca="false">IF(DAY(AR5)=1,MONTH(AR5),IF(DAY(AR5)=2,"月",""))</f>
        <v/>
      </c>
      <c r="AS4" s="9" t="str">
        <f aca="false">IF(DAY(AS5)=1,MONTH(AS5),IF(DAY(AS5)=2,"月",""))</f>
        <v/>
      </c>
      <c r="AT4" s="9" t="str">
        <f aca="false">IF(DAY(AT5)=1,MONTH(AT5),IF(DAY(AT5)=2,"月",""))</f>
        <v/>
      </c>
      <c r="AU4" s="9" t="str">
        <f aca="false">IF(DAY(AU5)=1,MONTH(AU5),IF(DAY(AU5)=2,"月",""))</f>
        <v/>
      </c>
      <c r="AV4" s="9" t="str">
        <f aca="false">IF(DAY(AV5)=1,MONTH(AV5),IF(DAY(AV5)=2,"月",""))</f>
        <v/>
      </c>
      <c r="AW4" s="9" t="str">
        <f aca="false">IF(DAY(AW5)=1,MONTH(AW5),IF(DAY(AW5)=2,"月",""))</f>
        <v/>
      </c>
      <c r="AX4" s="9" t="str">
        <f aca="false">IF(DAY(AX5)=1,MONTH(AX5),IF(DAY(AX5)=2,"月",""))</f>
        <v/>
      </c>
      <c r="AY4" s="9" t="str">
        <f aca="false">IF(DAY(AY5)=1,MONTH(AY5),IF(DAY(AY5)=2,"月",""))</f>
        <v/>
      </c>
      <c r="AZ4" s="9" t="str">
        <f aca="false">IF(DAY(AZ5)=1,MONTH(AZ5),IF(DAY(AZ5)=2,"月",""))</f>
        <v/>
      </c>
      <c r="BA4" s="9" t="str">
        <f aca="false">IF(DAY(BA5)=1,MONTH(BA5),IF(DAY(BA5)=2,"月",""))</f>
        <v/>
      </c>
      <c r="BB4" s="9" t="str">
        <f aca="false">IF(DAY(BB5)=1,MONTH(BB5),IF(DAY(BB5)=2,"月",""))</f>
        <v/>
      </c>
      <c r="BC4" s="9" t="str">
        <f aca="false">IF(DAY(BC5)=1,MONTH(BC5),IF(DAY(BC5)=2,"月",""))</f>
        <v/>
      </c>
      <c r="BD4" s="9" t="str">
        <f aca="false">IF(DAY(BD5)=1,MONTH(BD5),IF(DAY(BD5)=2,"月",""))</f>
        <v/>
      </c>
      <c r="BE4" s="9" t="str">
        <f aca="false">IF(DAY(BE5)=1,MONTH(BE5),IF(DAY(BE5)=2,"月",""))</f>
        <v/>
      </c>
      <c r="BF4" s="9" t="str">
        <f aca="false">IF(DAY(BF5)=1,MONTH(BF5),IF(DAY(BF5)=2,"月",""))</f>
        <v/>
      </c>
      <c r="BG4" s="9" t="str">
        <f aca="false">IF(DAY(BG5)=1,MONTH(BG5),IF(DAY(BG5)=2,"月",""))</f>
        <v/>
      </c>
      <c r="BH4" s="9" t="str">
        <f aca="false">IF(DAY(BH5)=1,MONTH(BH5),IF(DAY(BH5)=2,"月",""))</f>
        <v/>
      </c>
      <c r="BI4" s="9" t="str">
        <f aca="false">IF(DAY(BI5)=1,MONTH(BI5),IF(DAY(BI5)=2,"月",""))</f>
        <v/>
      </c>
      <c r="BJ4" s="9" t="str">
        <f aca="false">IF(DAY(BJ5)=1,MONTH(BJ5),IF(DAY(BJ5)=2,"月",""))</f>
        <v/>
      </c>
      <c r="BK4" s="9" t="str">
        <f aca="false">IF(DAY(BK5)=1,MONTH(BK5),IF(DAY(BK5)=2,"月",""))</f>
        <v/>
      </c>
      <c r="BL4" s="9" t="str">
        <f aca="false">IF(DAY(BL5)=1,MONTH(BL5),IF(DAY(BL5)=2,"月",""))</f>
        <v/>
      </c>
      <c r="BM4" s="9" t="str">
        <f aca="false">IF(DAY(BM5)=1,MONTH(BM5),IF(DAY(BM5)=2,"月",""))</f>
        <v/>
      </c>
      <c r="BN4" s="9" t="str">
        <f aca="false">IF(DAY(BN5)=1,MONTH(BN5),IF(DAY(BN5)=2,"月",""))</f>
        <v/>
      </c>
      <c r="BO4" s="9" t="str">
        <f aca="false">IF(DAY(BO5)=1,MONTH(BO5),IF(DAY(BO5)=2,"月",""))</f>
        <v/>
      </c>
      <c r="BP4" s="9" t="n">
        <f aca="false">IF(DAY(BP5)=1,MONTH(BP5),IF(DAY(BP5)=2,"月",""))</f>
        <v>9</v>
      </c>
      <c r="BQ4" s="9" t="str">
        <f aca="false">IF(DAY(BQ5)=1,MONTH(BQ5),IF(DAY(BQ5)=2,"月",""))</f>
        <v>月</v>
      </c>
      <c r="BR4" s="9" t="str">
        <f aca="false">IF(DAY(BR5)=1,MONTH(BR5),IF(DAY(BR5)=2,"月",""))</f>
        <v/>
      </c>
      <c r="BS4" s="9" t="str">
        <f aca="false">IF(DAY(BS5)=1,MONTH(BS5),IF(DAY(BS5)=2,"月",""))</f>
        <v/>
      </c>
      <c r="BT4" s="9" t="str">
        <f aca="false">IF(DAY(BT5)=1,MONTH(BT5),IF(DAY(BT5)=2,"月",""))</f>
        <v/>
      </c>
      <c r="BU4" s="9" t="str">
        <f aca="false">IF(DAY(BU5)=1,MONTH(BU5),IF(DAY(BU5)=2,"月",""))</f>
        <v/>
      </c>
      <c r="BV4" s="9" t="str">
        <f aca="false">IF(DAY(BV5)=1,MONTH(BV5),IF(DAY(BV5)=2,"月",""))</f>
        <v/>
      </c>
      <c r="BW4" s="9" t="str">
        <f aca="false">IF(DAY(BW5)=1,MONTH(BW5),IF(DAY(BW5)=2,"月",""))</f>
        <v/>
      </c>
      <c r="BX4" s="9" t="str">
        <f aca="false">IF(DAY(BX5)=1,MONTH(BX5),IF(DAY(BX5)=2,"月",""))</f>
        <v/>
      </c>
      <c r="BY4" s="9" t="str">
        <f aca="false">IF(DAY(BY5)=1,MONTH(BY5),IF(DAY(BY5)=2,"月",""))</f>
        <v/>
      </c>
      <c r="BZ4" s="9" t="str">
        <f aca="false">IF(DAY(BZ5)=1,MONTH(BZ5),IF(DAY(BZ5)=2,"月",""))</f>
        <v/>
      </c>
      <c r="CA4" s="9" t="str">
        <f aca="false">IF(DAY(CA5)=1,MONTH(CA5),IF(DAY(CA5)=2,"月",""))</f>
        <v/>
      </c>
      <c r="CB4" s="9" t="str">
        <f aca="false">IF(DAY(CB5)=1,MONTH(CB5),IF(DAY(CB5)=2,"月",""))</f>
        <v/>
      </c>
      <c r="CC4" s="9" t="str">
        <f aca="false">IF(DAY(CC5)=1,MONTH(CC5),IF(DAY(CC5)=2,"月",""))</f>
        <v/>
      </c>
      <c r="CD4" s="9" t="str">
        <f aca="false">IF(DAY(CD5)=1,MONTH(CD5),IF(DAY(CD5)=2,"月",""))</f>
        <v/>
      </c>
      <c r="CE4" s="9" t="str">
        <f aca="false">IF(DAY(CE5)=1,MONTH(CE5),IF(DAY(CE5)=2,"月",""))</f>
        <v/>
      </c>
      <c r="CF4" s="9" t="str">
        <f aca="false">IF(DAY(CF5)=1,MONTH(CF5),IF(DAY(CF5)=2,"月",""))</f>
        <v/>
      </c>
      <c r="CG4" s="9" t="str">
        <f aca="false">IF(DAY(CG5)=1,MONTH(CG5),IF(DAY(CG5)=2,"月",""))</f>
        <v/>
      </c>
      <c r="CH4" s="9" t="str">
        <f aca="false">IF(DAY(CH5)=1,MONTH(CH5),IF(DAY(CH5)=2,"月",""))</f>
        <v/>
      </c>
      <c r="CI4" s="9" t="str">
        <f aca="false">IF(DAY(CI5)=1,MONTH(CI5),IF(DAY(CI5)=2,"月",""))</f>
        <v/>
      </c>
      <c r="CJ4" s="9" t="str">
        <f aca="false">IF(DAY(CJ5)=1,MONTH(CJ5),IF(DAY(CJ5)=2,"月",""))</f>
        <v/>
      </c>
      <c r="CK4" s="9" t="str">
        <f aca="false">IF(DAY(CK5)=1,MONTH(CK5),IF(DAY(CK5)=2,"月",""))</f>
        <v/>
      </c>
      <c r="CL4" s="9" t="str">
        <f aca="false">IF(DAY(CL5)=1,MONTH(CL5),IF(DAY(CL5)=2,"月",""))</f>
        <v/>
      </c>
      <c r="CM4" s="9" t="str">
        <f aca="false">IF(DAY(CM5)=1,MONTH(CM5),IF(DAY(CM5)=2,"月",""))</f>
        <v/>
      </c>
      <c r="CN4" s="9" t="str">
        <f aca="false">IF(DAY(CN5)=1,MONTH(CN5),IF(DAY(CN5)=2,"月",""))</f>
        <v/>
      </c>
      <c r="CO4" s="9" t="str">
        <f aca="false">IF(DAY(CO5)=1,MONTH(CO5),IF(DAY(CO5)=2,"月",""))</f>
        <v/>
      </c>
      <c r="CP4" s="9" t="str">
        <f aca="false">IF(DAY(CP5)=1,MONTH(CP5),IF(DAY(CP5)=2,"月",""))</f>
        <v/>
      </c>
      <c r="CQ4" s="9" t="str">
        <f aca="false">IF(DAY(CQ5)=1,MONTH(CQ5),IF(DAY(CQ5)=2,"月",""))</f>
        <v/>
      </c>
      <c r="CR4" s="9" t="str">
        <f aca="false">IF(DAY(CR5)=1,MONTH(CR5),IF(DAY(CR5)=2,"月",""))</f>
        <v/>
      </c>
      <c r="CS4" s="9" t="str">
        <f aca="false">IF(DAY(CS5)=1,MONTH(CS5),IF(DAY(CS5)=2,"月",""))</f>
        <v/>
      </c>
    </row>
    <row r="5" customFormat="false" ht="19.5" hidden="false" customHeight="true" outlineLevel="0" collapsed="false">
      <c r="A5" s="8"/>
      <c r="B5" s="8"/>
      <c r="C5" s="8"/>
      <c r="D5" s="8"/>
      <c r="E5" s="8"/>
      <c r="F5" s="10" t="n">
        <f aca="false">$BL$2</f>
        <v>46569</v>
      </c>
      <c r="G5" s="10" t="n">
        <f aca="false">F5+1</f>
        <v>46570</v>
      </c>
      <c r="H5" s="10" t="n">
        <f aca="false">G5+1</f>
        <v>46571</v>
      </c>
      <c r="I5" s="10" t="n">
        <f aca="false">H5+1</f>
        <v>46572</v>
      </c>
      <c r="J5" s="10" t="n">
        <f aca="false">I5+1</f>
        <v>46573</v>
      </c>
      <c r="K5" s="10" t="n">
        <f aca="false">J5+1</f>
        <v>46574</v>
      </c>
      <c r="L5" s="10" t="n">
        <f aca="false">K5+1</f>
        <v>46575</v>
      </c>
      <c r="M5" s="10" t="n">
        <f aca="false">L5+1</f>
        <v>46576</v>
      </c>
      <c r="N5" s="10" t="n">
        <f aca="false">M5+1</f>
        <v>46577</v>
      </c>
      <c r="O5" s="10" t="n">
        <f aca="false">N5+1</f>
        <v>46578</v>
      </c>
      <c r="P5" s="10" t="n">
        <f aca="false">O5+1</f>
        <v>46579</v>
      </c>
      <c r="Q5" s="10" t="n">
        <f aca="false">P5+1</f>
        <v>46580</v>
      </c>
      <c r="R5" s="10" t="n">
        <f aca="false">Q5+1</f>
        <v>46581</v>
      </c>
      <c r="S5" s="10" t="n">
        <f aca="false">R5+1</f>
        <v>46582</v>
      </c>
      <c r="T5" s="10" t="n">
        <f aca="false">S5+1</f>
        <v>46583</v>
      </c>
      <c r="U5" s="10" t="n">
        <f aca="false">T5+1</f>
        <v>46584</v>
      </c>
      <c r="V5" s="10" t="n">
        <f aca="false">U5+1</f>
        <v>46585</v>
      </c>
      <c r="W5" s="10" t="n">
        <f aca="false">V5+1</f>
        <v>46586</v>
      </c>
      <c r="X5" s="10" t="n">
        <f aca="false">W5+1</f>
        <v>46587</v>
      </c>
      <c r="Y5" s="10" t="n">
        <f aca="false">X5+1</f>
        <v>46588</v>
      </c>
      <c r="Z5" s="10" t="n">
        <f aca="false">Y5+1</f>
        <v>46589</v>
      </c>
      <c r="AA5" s="10" t="n">
        <f aca="false">Z5+1</f>
        <v>46590</v>
      </c>
      <c r="AB5" s="10" t="n">
        <f aca="false">AA5+1</f>
        <v>46591</v>
      </c>
      <c r="AC5" s="10" t="n">
        <f aca="false">AB5+1</f>
        <v>46592</v>
      </c>
      <c r="AD5" s="10" t="n">
        <f aca="false">AC5+1</f>
        <v>46593</v>
      </c>
      <c r="AE5" s="10" t="n">
        <f aca="false">AD5+1</f>
        <v>46594</v>
      </c>
      <c r="AF5" s="10" t="n">
        <f aca="false">AE5+1</f>
        <v>46595</v>
      </c>
      <c r="AG5" s="10" t="n">
        <f aca="false">AF5+1</f>
        <v>46596</v>
      </c>
      <c r="AH5" s="10" t="n">
        <f aca="false">AG5+1</f>
        <v>46597</v>
      </c>
      <c r="AI5" s="10" t="n">
        <f aca="false">AH5+1</f>
        <v>46598</v>
      </c>
      <c r="AJ5" s="10" t="n">
        <f aca="false">AI5+1</f>
        <v>46599</v>
      </c>
      <c r="AK5" s="10" t="n">
        <f aca="false">AJ5+1</f>
        <v>46600</v>
      </c>
      <c r="AL5" s="10" t="n">
        <f aca="false">AK5+1</f>
        <v>46601</v>
      </c>
      <c r="AM5" s="10" t="n">
        <f aca="false">AL5+1</f>
        <v>46602</v>
      </c>
      <c r="AN5" s="10" t="n">
        <f aca="false">AM5+1</f>
        <v>46603</v>
      </c>
      <c r="AO5" s="10" t="n">
        <f aca="false">AN5+1</f>
        <v>46604</v>
      </c>
      <c r="AP5" s="10" t="n">
        <f aca="false">AO5+1</f>
        <v>46605</v>
      </c>
      <c r="AQ5" s="10" t="n">
        <f aca="false">AP5+1</f>
        <v>46606</v>
      </c>
      <c r="AR5" s="10" t="n">
        <f aca="false">AQ5+1</f>
        <v>46607</v>
      </c>
      <c r="AS5" s="10" t="n">
        <f aca="false">AR5+1</f>
        <v>46608</v>
      </c>
      <c r="AT5" s="10" t="n">
        <f aca="false">AS5+1</f>
        <v>46609</v>
      </c>
      <c r="AU5" s="10" t="n">
        <f aca="false">AT5+1</f>
        <v>46610</v>
      </c>
      <c r="AV5" s="10" t="n">
        <f aca="false">AU5+1</f>
        <v>46611</v>
      </c>
      <c r="AW5" s="10" t="n">
        <f aca="false">AV5+1</f>
        <v>46612</v>
      </c>
      <c r="AX5" s="10" t="n">
        <f aca="false">AW5+1</f>
        <v>46613</v>
      </c>
      <c r="AY5" s="10" t="n">
        <f aca="false">AX5+1</f>
        <v>46614</v>
      </c>
      <c r="AZ5" s="10" t="n">
        <f aca="false">AY5+1</f>
        <v>46615</v>
      </c>
      <c r="BA5" s="10" t="n">
        <f aca="false">AZ5+1</f>
        <v>46616</v>
      </c>
      <c r="BB5" s="10" t="n">
        <f aca="false">BA5+1</f>
        <v>46617</v>
      </c>
      <c r="BC5" s="10" t="n">
        <f aca="false">BB5+1</f>
        <v>46618</v>
      </c>
      <c r="BD5" s="10" t="n">
        <f aca="false">BC5+1</f>
        <v>46619</v>
      </c>
      <c r="BE5" s="10" t="n">
        <f aca="false">BD5+1</f>
        <v>46620</v>
      </c>
      <c r="BF5" s="10" t="n">
        <f aca="false">BE5+1</f>
        <v>46621</v>
      </c>
      <c r="BG5" s="10" t="n">
        <f aca="false">BF5+1</f>
        <v>46622</v>
      </c>
      <c r="BH5" s="10" t="n">
        <f aca="false">BG5+1</f>
        <v>46623</v>
      </c>
      <c r="BI5" s="10" t="n">
        <f aca="false">BH5+1</f>
        <v>46624</v>
      </c>
      <c r="BJ5" s="10" t="n">
        <f aca="false">BI5+1</f>
        <v>46625</v>
      </c>
      <c r="BK5" s="10" t="n">
        <f aca="false">BJ5+1</f>
        <v>46626</v>
      </c>
      <c r="BL5" s="10" t="n">
        <f aca="false">BK5+1</f>
        <v>46627</v>
      </c>
      <c r="BM5" s="10" t="n">
        <f aca="false">BL5+1</f>
        <v>46628</v>
      </c>
      <c r="BN5" s="10" t="n">
        <f aca="false">BM5+1</f>
        <v>46629</v>
      </c>
      <c r="BO5" s="10" t="n">
        <f aca="false">BN5+1</f>
        <v>46630</v>
      </c>
      <c r="BP5" s="10" t="n">
        <f aca="false">BO5+1</f>
        <v>46631</v>
      </c>
      <c r="BQ5" s="10" t="n">
        <f aca="false">BP5+1</f>
        <v>46632</v>
      </c>
      <c r="BR5" s="10" t="n">
        <f aca="false">BQ5+1</f>
        <v>46633</v>
      </c>
      <c r="BS5" s="10" t="n">
        <f aca="false">BR5+1</f>
        <v>46634</v>
      </c>
      <c r="BT5" s="10" t="n">
        <f aca="false">BS5+1</f>
        <v>46635</v>
      </c>
      <c r="BU5" s="10" t="n">
        <f aca="false">BT5+1</f>
        <v>46636</v>
      </c>
      <c r="BV5" s="10" t="n">
        <f aca="false">BU5+1</f>
        <v>46637</v>
      </c>
      <c r="BW5" s="10" t="n">
        <f aca="false">BV5+1</f>
        <v>46638</v>
      </c>
      <c r="BX5" s="10" t="n">
        <f aca="false">BW5+1</f>
        <v>46639</v>
      </c>
      <c r="BY5" s="10" t="n">
        <f aca="false">BX5+1</f>
        <v>46640</v>
      </c>
      <c r="BZ5" s="10" t="n">
        <f aca="false">BY5+1</f>
        <v>46641</v>
      </c>
      <c r="CA5" s="10" t="n">
        <f aca="false">BZ5+1</f>
        <v>46642</v>
      </c>
      <c r="CB5" s="10" t="n">
        <f aca="false">CA5+1</f>
        <v>46643</v>
      </c>
      <c r="CC5" s="10" t="n">
        <f aca="false">CB5+1</f>
        <v>46644</v>
      </c>
      <c r="CD5" s="10" t="n">
        <f aca="false">CC5+1</f>
        <v>46645</v>
      </c>
      <c r="CE5" s="10" t="n">
        <f aca="false">CD5+1</f>
        <v>46646</v>
      </c>
      <c r="CF5" s="10" t="n">
        <f aca="false">CE5+1</f>
        <v>46647</v>
      </c>
      <c r="CG5" s="10" t="n">
        <f aca="false">CF5+1</f>
        <v>46648</v>
      </c>
      <c r="CH5" s="10" t="n">
        <f aca="false">CG5+1</f>
        <v>46649</v>
      </c>
      <c r="CI5" s="10" t="n">
        <f aca="false">CH5+1</f>
        <v>46650</v>
      </c>
      <c r="CJ5" s="10" t="n">
        <f aca="false">CI5+1</f>
        <v>46651</v>
      </c>
      <c r="CK5" s="10" t="n">
        <f aca="false">CJ5+1</f>
        <v>46652</v>
      </c>
      <c r="CL5" s="10" t="n">
        <f aca="false">CK5+1</f>
        <v>46653</v>
      </c>
      <c r="CM5" s="10" t="n">
        <f aca="false">CL5+1</f>
        <v>46654</v>
      </c>
      <c r="CN5" s="10" t="n">
        <f aca="false">CM5+1</f>
        <v>46655</v>
      </c>
      <c r="CO5" s="10" t="n">
        <f aca="false">CN5+1</f>
        <v>46656</v>
      </c>
      <c r="CP5" s="10" t="n">
        <f aca="false">CO5+1</f>
        <v>46657</v>
      </c>
      <c r="CQ5" s="10" t="n">
        <f aca="false">CP5+1</f>
        <v>46658</v>
      </c>
      <c r="CR5" s="10" t="n">
        <f aca="false">CQ5+1</f>
        <v>46659</v>
      </c>
      <c r="CS5" s="10" t="n">
        <f aca="false">CR5+1</f>
        <v>46660</v>
      </c>
    </row>
    <row r="6" customFormat="false" ht="19.5" hidden="false" customHeight="true" outlineLevel="0" collapsed="false">
      <c r="A6" s="8"/>
      <c r="B6" s="8"/>
      <c r="C6" s="8"/>
      <c r="D6" s="8"/>
      <c r="E6" s="8"/>
      <c r="F6" s="11" t="str">
        <f aca="false">CHOOSE(WEEKDAY(F5),"日","月","火","水","木","金","土")</f>
        <v>木</v>
      </c>
      <c r="G6" s="11" t="str">
        <f aca="false">CHOOSE(WEEKDAY(G5),"日","月","火","水","木","金","土")</f>
        <v>金</v>
      </c>
      <c r="H6" s="11" t="str">
        <f aca="false">CHOOSE(WEEKDAY(H5),"日","月","火","水","木","金","土")</f>
        <v>土</v>
      </c>
      <c r="I6" s="11" t="str">
        <f aca="false">CHOOSE(WEEKDAY(I5),"日","月","火","水","木","金","土")</f>
        <v>日</v>
      </c>
      <c r="J6" s="11" t="str">
        <f aca="false">CHOOSE(WEEKDAY(J5),"日","月","火","水","木","金","土")</f>
        <v>月</v>
      </c>
      <c r="K6" s="11" t="str">
        <f aca="false">CHOOSE(WEEKDAY(K5),"日","月","火","水","木","金","土")</f>
        <v>火</v>
      </c>
      <c r="L6" s="11" t="str">
        <f aca="false">CHOOSE(WEEKDAY(L5),"日","月","火","水","木","金","土")</f>
        <v>水</v>
      </c>
      <c r="M6" s="11" t="str">
        <f aca="false">CHOOSE(WEEKDAY(M5),"日","月","火","水","木","金","土")</f>
        <v>木</v>
      </c>
      <c r="N6" s="11" t="str">
        <f aca="false">CHOOSE(WEEKDAY(N5),"日","月","火","水","木","金","土")</f>
        <v>金</v>
      </c>
      <c r="O6" s="11" t="str">
        <f aca="false">CHOOSE(WEEKDAY(O5),"日","月","火","水","木","金","土")</f>
        <v>土</v>
      </c>
      <c r="P6" s="11" t="str">
        <f aca="false">CHOOSE(WEEKDAY(P5),"日","月","火","水","木","金","土")</f>
        <v>日</v>
      </c>
      <c r="Q6" s="11" t="str">
        <f aca="false">CHOOSE(WEEKDAY(Q5),"日","月","火","水","木","金","土")</f>
        <v>月</v>
      </c>
      <c r="R6" s="11" t="str">
        <f aca="false">CHOOSE(WEEKDAY(R5),"日","月","火","水","木","金","土")</f>
        <v>火</v>
      </c>
      <c r="S6" s="11" t="str">
        <f aca="false">CHOOSE(WEEKDAY(S5),"日","月","火","水","木","金","土")</f>
        <v>水</v>
      </c>
      <c r="T6" s="11" t="str">
        <f aca="false">CHOOSE(WEEKDAY(T5),"日","月","火","水","木","金","土")</f>
        <v>木</v>
      </c>
      <c r="U6" s="11" t="str">
        <f aca="false">CHOOSE(WEEKDAY(U5),"日","月","火","水","木","金","土")</f>
        <v>金</v>
      </c>
      <c r="V6" s="11" t="str">
        <f aca="false">CHOOSE(WEEKDAY(V5),"日","月","火","水","木","金","土")</f>
        <v>土</v>
      </c>
      <c r="W6" s="11" t="str">
        <f aca="false">CHOOSE(WEEKDAY(W5),"日","月","火","水","木","金","土")</f>
        <v>日</v>
      </c>
      <c r="X6" s="11" t="str">
        <f aca="false">CHOOSE(WEEKDAY(X5),"日","月","火","水","木","金","土")</f>
        <v>月</v>
      </c>
      <c r="Y6" s="11" t="str">
        <f aca="false">CHOOSE(WEEKDAY(Y5),"日","月","火","水","木","金","土")</f>
        <v>火</v>
      </c>
      <c r="Z6" s="11" t="str">
        <f aca="false">CHOOSE(WEEKDAY(Z5),"日","月","火","水","木","金","土")</f>
        <v>水</v>
      </c>
      <c r="AA6" s="11" t="str">
        <f aca="false">CHOOSE(WEEKDAY(AA5),"日","月","火","水","木","金","土")</f>
        <v>木</v>
      </c>
      <c r="AB6" s="11" t="str">
        <f aca="false">CHOOSE(WEEKDAY(AB5),"日","月","火","水","木","金","土")</f>
        <v>金</v>
      </c>
      <c r="AC6" s="11" t="str">
        <f aca="false">CHOOSE(WEEKDAY(AC5),"日","月","火","水","木","金","土")</f>
        <v>土</v>
      </c>
      <c r="AD6" s="11" t="str">
        <f aca="false">CHOOSE(WEEKDAY(AD5),"日","月","火","水","木","金","土")</f>
        <v>日</v>
      </c>
      <c r="AE6" s="11" t="str">
        <f aca="false">CHOOSE(WEEKDAY(AE5),"日","月","火","水","木","金","土")</f>
        <v>月</v>
      </c>
      <c r="AF6" s="11" t="str">
        <f aca="false">CHOOSE(WEEKDAY(AF5),"日","月","火","水","木","金","土")</f>
        <v>火</v>
      </c>
      <c r="AG6" s="11" t="str">
        <f aca="false">CHOOSE(WEEKDAY(AG5),"日","月","火","水","木","金","土")</f>
        <v>水</v>
      </c>
      <c r="AH6" s="11" t="str">
        <f aca="false">CHOOSE(WEEKDAY(AH5),"日","月","火","水","木","金","土")</f>
        <v>木</v>
      </c>
      <c r="AI6" s="11" t="str">
        <f aca="false">CHOOSE(WEEKDAY(AI5),"日","月","火","水","木","金","土")</f>
        <v>金</v>
      </c>
      <c r="AJ6" s="11" t="str">
        <f aca="false">CHOOSE(WEEKDAY(AJ5),"日","月","火","水","木","金","土")</f>
        <v>土</v>
      </c>
      <c r="AK6" s="11" t="str">
        <f aca="false">CHOOSE(WEEKDAY(AK5),"日","月","火","水","木","金","土")</f>
        <v>日</v>
      </c>
      <c r="AL6" s="11" t="str">
        <f aca="false">CHOOSE(WEEKDAY(AL5),"日","月","火","水","木","金","土")</f>
        <v>月</v>
      </c>
      <c r="AM6" s="11" t="str">
        <f aca="false">CHOOSE(WEEKDAY(AM5),"日","月","火","水","木","金","土")</f>
        <v>火</v>
      </c>
      <c r="AN6" s="11" t="str">
        <f aca="false">CHOOSE(WEEKDAY(AN5),"日","月","火","水","木","金","土")</f>
        <v>水</v>
      </c>
      <c r="AO6" s="11" t="str">
        <f aca="false">CHOOSE(WEEKDAY(AO5),"日","月","火","水","木","金","土")</f>
        <v>木</v>
      </c>
      <c r="AP6" s="11" t="str">
        <f aca="false">CHOOSE(WEEKDAY(AP5),"日","月","火","水","木","金","土")</f>
        <v>金</v>
      </c>
      <c r="AQ6" s="11" t="str">
        <f aca="false">CHOOSE(WEEKDAY(AQ5),"日","月","火","水","木","金","土")</f>
        <v>土</v>
      </c>
      <c r="AR6" s="11" t="str">
        <f aca="false">CHOOSE(WEEKDAY(AR5),"日","月","火","水","木","金","土")</f>
        <v>日</v>
      </c>
      <c r="AS6" s="11" t="str">
        <f aca="false">CHOOSE(WEEKDAY(AS5),"日","月","火","水","木","金","土")</f>
        <v>月</v>
      </c>
      <c r="AT6" s="11" t="str">
        <f aca="false">CHOOSE(WEEKDAY(AT5),"日","月","火","水","木","金","土")</f>
        <v>火</v>
      </c>
      <c r="AU6" s="11" t="str">
        <f aca="false">CHOOSE(WEEKDAY(AU5),"日","月","火","水","木","金","土")</f>
        <v>水</v>
      </c>
      <c r="AV6" s="11" t="str">
        <f aca="false">CHOOSE(WEEKDAY(AV5),"日","月","火","水","木","金","土")</f>
        <v>木</v>
      </c>
      <c r="AW6" s="11" t="str">
        <f aca="false">CHOOSE(WEEKDAY(AW5),"日","月","火","水","木","金","土")</f>
        <v>金</v>
      </c>
      <c r="AX6" s="11" t="str">
        <f aca="false">CHOOSE(WEEKDAY(AX5),"日","月","火","水","木","金","土")</f>
        <v>土</v>
      </c>
      <c r="AY6" s="11" t="str">
        <f aca="false">CHOOSE(WEEKDAY(AY5),"日","月","火","水","木","金","土")</f>
        <v>日</v>
      </c>
      <c r="AZ6" s="11" t="str">
        <f aca="false">CHOOSE(WEEKDAY(AZ5),"日","月","火","水","木","金","土")</f>
        <v>月</v>
      </c>
      <c r="BA6" s="11" t="str">
        <f aca="false">CHOOSE(WEEKDAY(BA5),"日","月","火","水","木","金","土")</f>
        <v>火</v>
      </c>
      <c r="BB6" s="11" t="str">
        <f aca="false">CHOOSE(WEEKDAY(BB5),"日","月","火","水","木","金","土")</f>
        <v>水</v>
      </c>
      <c r="BC6" s="11" t="str">
        <f aca="false">CHOOSE(WEEKDAY(BC5),"日","月","火","水","木","金","土")</f>
        <v>木</v>
      </c>
      <c r="BD6" s="11" t="str">
        <f aca="false">CHOOSE(WEEKDAY(BD5),"日","月","火","水","木","金","土")</f>
        <v>金</v>
      </c>
      <c r="BE6" s="11" t="str">
        <f aca="false">CHOOSE(WEEKDAY(BE5),"日","月","火","水","木","金","土")</f>
        <v>土</v>
      </c>
      <c r="BF6" s="11" t="str">
        <f aca="false">CHOOSE(WEEKDAY(BF5),"日","月","火","水","木","金","土")</f>
        <v>日</v>
      </c>
      <c r="BG6" s="11" t="str">
        <f aca="false">CHOOSE(WEEKDAY(BG5),"日","月","火","水","木","金","土")</f>
        <v>月</v>
      </c>
      <c r="BH6" s="11" t="str">
        <f aca="false">CHOOSE(WEEKDAY(BH5),"日","月","火","水","木","金","土")</f>
        <v>火</v>
      </c>
      <c r="BI6" s="11" t="str">
        <f aca="false">CHOOSE(WEEKDAY(BI5),"日","月","火","水","木","金","土")</f>
        <v>水</v>
      </c>
      <c r="BJ6" s="11" t="str">
        <f aca="false">CHOOSE(WEEKDAY(BJ5),"日","月","火","水","木","金","土")</f>
        <v>木</v>
      </c>
      <c r="BK6" s="11" t="str">
        <f aca="false">CHOOSE(WEEKDAY(BK5),"日","月","火","水","木","金","土")</f>
        <v>金</v>
      </c>
      <c r="BL6" s="11" t="str">
        <f aca="false">CHOOSE(WEEKDAY(BL5),"日","月","火","水","木","金","土")</f>
        <v>土</v>
      </c>
      <c r="BM6" s="11" t="str">
        <f aca="false">CHOOSE(WEEKDAY(BM5),"日","月","火","水","木","金","土")</f>
        <v>日</v>
      </c>
      <c r="BN6" s="11" t="str">
        <f aca="false">CHOOSE(WEEKDAY(BN5),"日","月","火","水","木","金","土")</f>
        <v>月</v>
      </c>
      <c r="BO6" s="11" t="str">
        <f aca="false">CHOOSE(WEEKDAY(BO5),"日","月","火","水","木","金","土")</f>
        <v>火</v>
      </c>
      <c r="BP6" s="11" t="str">
        <f aca="false">CHOOSE(WEEKDAY(BP5),"日","月","火","水","木","金","土")</f>
        <v>水</v>
      </c>
      <c r="BQ6" s="11" t="str">
        <f aca="false">CHOOSE(WEEKDAY(BQ5),"日","月","火","水","木","金","土")</f>
        <v>木</v>
      </c>
      <c r="BR6" s="11" t="str">
        <f aca="false">CHOOSE(WEEKDAY(BR5),"日","月","火","水","木","金","土")</f>
        <v>金</v>
      </c>
      <c r="BS6" s="11" t="str">
        <f aca="false">CHOOSE(WEEKDAY(BS5),"日","月","火","水","木","金","土")</f>
        <v>土</v>
      </c>
      <c r="BT6" s="11" t="str">
        <f aca="false">CHOOSE(WEEKDAY(BT5),"日","月","火","水","木","金","土")</f>
        <v>日</v>
      </c>
      <c r="BU6" s="11" t="str">
        <f aca="false">CHOOSE(WEEKDAY(BU5),"日","月","火","水","木","金","土")</f>
        <v>月</v>
      </c>
      <c r="BV6" s="11" t="str">
        <f aca="false">CHOOSE(WEEKDAY(BV5),"日","月","火","水","木","金","土")</f>
        <v>火</v>
      </c>
      <c r="BW6" s="11" t="str">
        <f aca="false">CHOOSE(WEEKDAY(BW5),"日","月","火","水","木","金","土")</f>
        <v>水</v>
      </c>
      <c r="BX6" s="11" t="str">
        <f aca="false">CHOOSE(WEEKDAY(BX5),"日","月","火","水","木","金","土")</f>
        <v>木</v>
      </c>
      <c r="BY6" s="11" t="str">
        <f aca="false">CHOOSE(WEEKDAY(BY5),"日","月","火","水","木","金","土")</f>
        <v>金</v>
      </c>
      <c r="BZ6" s="11" t="str">
        <f aca="false">CHOOSE(WEEKDAY(BZ5),"日","月","火","水","木","金","土")</f>
        <v>土</v>
      </c>
      <c r="CA6" s="11" t="str">
        <f aca="false">CHOOSE(WEEKDAY(CA5),"日","月","火","水","木","金","土")</f>
        <v>日</v>
      </c>
      <c r="CB6" s="11" t="str">
        <f aca="false">CHOOSE(WEEKDAY(CB5),"日","月","火","水","木","金","土")</f>
        <v>月</v>
      </c>
      <c r="CC6" s="11" t="str">
        <f aca="false">CHOOSE(WEEKDAY(CC5),"日","月","火","水","木","金","土")</f>
        <v>火</v>
      </c>
      <c r="CD6" s="11" t="str">
        <f aca="false">CHOOSE(WEEKDAY(CD5),"日","月","火","水","木","金","土")</f>
        <v>水</v>
      </c>
      <c r="CE6" s="11" t="str">
        <f aca="false">CHOOSE(WEEKDAY(CE5),"日","月","火","水","木","金","土")</f>
        <v>木</v>
      </c>
      <c r="CF6" s="11" t="str">
        <f aca="false">CHOOSE(WEEKDAY(CF5),"日","月","火","水","木","金","土")</f>
        <v>金</v>
      </c>
      <c r="CG6" s="11" t="str">
        <f aca="false">CHOOSE(WEEKDAY(CG5),"日","月","火","水","木","金","土")</f>
        <v>土</v>
      </c>
      <c r="CH6" s="11" t="str">
        <f aca="false">CHOOSE(WEEKDAY(CH5),"日","月","火","水","木","金","土")</f>
        <v>日</v>
      </c>
      <c r="CI6" s="11" t="str">
        <f aca="false">CHOOSE(WEEKDAY(CI5),"日","月","火","水","木","金","土")</f>
        <v>月</v>
      </c>
      <c r="CJ6" s="11" t="str">
        <f aca="false">CHOOSE(WEEKDAY(CJ5),"日","月","火","水","木","金","土")</f>
        <v>火</v>
      </c>
      <c r="CK6" s="11" t="str">
        <f aca="false">CHOOSE(WEEKDAY(CK5),"日","月","火","水","木","金","土")</f>
        <v>水</v>
      </c>
      <c r="CL6" s="11" t="str">
        <f aca="false">CHOOSE(WEEKDAY(CL5),"日","月","火","水","木","金","土")</f>
        <v>木</v>
      </c>
      <c r="CM6" s="11" t="str">
        <f aca="false">CHOOSE(WEEKDAY(CM5),"日","月","火","水","木","金","土")</f>
        <v>金</v>
      </c>
      <c r="CN6" s="11" t="str">
        <f aca="false">CHOOSE(WEEKDAY(CN5),"日","月","火","水","木","金","土")</f>
        <v>土</v>
      </c>
      <c r="CO6" s="11" t="str">
        <f aca="false">CHOOSE(WEEKDAY(CO5),"日","月","火","水","木","金","土")</f>
        <v>日</v>
      </c>
      <c r="CP6" s="11" t="str">
        <f aca="false">CHOOSE(WEEKDAY(CP5),"日","月","火","水","木","金","土")</f>
        <v>月</v>
      </c>
      <c r="CQ6" s="11" t="str">
        <f aca="false">CHOOSE(WEEKDAY(CQ5),"日","月","火","水","木","金","土")</f>
        <v>火</v>
      </c>
      <c r="CR6" s="11" t="str">
        <f aca="false">CHOOSE(WEEKDAY(CR5),"日","月","火","水","木","金","土")</f>
        <v>水</v>
      </c>
      <c r="CS6" s="11" t="str">
        <f aca="false">CHOOSE(WEEKDAY(CS5),"日","月","火","水","木","金","土")</f>
        <v>木</v>
      </c>
    </row>
    <row r="7" customFormat="false" ht="33.75" hidden="false" customHeight="true" outlineLevel="0" collapsed="false">
      <c r="A7" s="12" t="n">
        <v>1</v>
      </c>
      <c r="B7" s="13" t="s">
        <v>17</v>
      </c>
      <c r="C7" s="13" t="s">
        <v>18</v>
      </c>
      <c r="D7" s="14" t="n">
        <v>46569</v>
      </c>
      <c r="E7" s="14" t="n">
        <v>46577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</row>
    <row r="8" customFormat="false" ht="33.75" hidden="false" customHeight="true" outlineLevel="0" collapsed="false">
      <c r="A8" s="12" t="n">
        <v>2</v>
      </c>
      <c r="B8" s="16" t="s">
        <v>19</v>
      </c>
      <c r="C8" s="13" t="s">
        <v>20</v>
      </c>
      <c r="D8" s="14" t="n">
        <v>46580</v>
      </c>
      <c r="E8" s="14" t="n">
        <v>46598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</row>
    <row r="9" customFormat="false" ht="33.75" hidden="false" customHeight="true" outlineLevel="0" collapsed="false">
      <c r="A9" s="12" t="n">
        <v>3</v>
      </c>
      <c r="B9" s="16" t="s">
        <v>19</v>
      </c>
      <c r="C9" s="13" t="s">
        <v>21</v>
      </c>
      <c r="D9" s="14" t="n">
        <v>46589</v>
      </c>
      <c r="E9" s="14" t="n">
        <v>46592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</row>
    <row r="10" customFormat="false" ht="33.75" hidden="false" customHeight="true" outlineLevel="0" collapsed="false">
      <c r="A10" s="12" t="n">
        <v>4</v>
      </c>
      <c r="B10" s="16" t="s">
        <v>19</v>
      </c>
      <c r="C10" s="13" t="s">
        <v>22</v>
      </c>
      <c r="D10" s="14" t="n">
        <v>46594</v>
      </c>
      <c r="E10" s="14" t="n">
        <v>46619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</row>
    <row r="11" customFormat="false" ht="33.75" hidden="false" customHeight="true" outlineLevel="0" collapsed="false">
      <c r="A11" s="12" t="n">
        <v>5</v>
      </c>
      <c r="B11" s="16" t="s">
        <v>19</v>
      </c>
      <c r="C11" s="13" t="s">
        <v>23</v>
      </c>
      <c r="D11" s="14" t="n">
        <v>46601</v>
      </c>
      <c r="E11" s="14" t="n">
        <v>46619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</row>
    <row r="12" customFormat="false" ht="33.75" hidden="false" customHeight="true" outlineLevel="0" collapsed="false">
      <c r="A12" s="12" t="n">
        <v>6</v>
      </c>
      <c r="B12" s="16" t="s">
        <v>19</v>
      </c>
      <c r="C12" s="13" t="s">
        <v>24</v>
      </c>
      <c r="D12" s="14" t="n">
        <v>46616</v>
      </c>
      <c r="E12" s="14" t="n">
        <v>46630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</row>
    <row r="13" customFormat="false" ht="33.75" hidden="false" customHeight="true" outlineLevel="0" collapsed="false">
      <c r="A13" s="12" t="n">
        <v>7</v>
      </c>
      <c r="B13" s="16" t="s">
        <v>19</v>
      </c>
      <c r="C13" s="13" t="s">
        <v>25</v>
      </c>
      <c r="D13" s="14" t="n">
        <v>46626</v>
      </c>
      <c r="E13" s="14" t="n">
        <v>46627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</row>
    <row r="14" customFormat="false" ht="33.75" hidden="false" customHeight="true" outlineLevel="0" collapsed="false">
      <c r="A14" s="12" t="n">
        <v>8</v>
      </c>
      <c r="B14" s="13" t="s">
        <v>17</v>
      </c>
      <c r="C14" s="13" t="s">
        <v>26</v>
      </c>
      <c r="D14" s="14" t="n">
        <v>46631</v>
      </c>
      <c r="E14" s="14" t="n">
        <v>46633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</row>
    <row r="15" customFormat="false" ht="33.75" hidden="false" customHeight="true" outlineLevel="0" collapsed="false">
      <c r="A15" s="12" t="n">
        <v>9</v>
      </c>
      <c r="B15" s="13" t="s">
        <v>17</v>
      </c>
      <c r="C15" s="13" t="s">
        <v>27</v>
      </c>
      <c r="D15" s="14" t="n">
        <v>46633</v>
      </c>
      <c r="E15" s="14" t="n">
        <v>46636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</row>
    <row r="16" customFormat="false" ht="33.75" hidden="false" customHeight="true" outlineLevel="0" collapsed="false">
      <c r="A16" s="12" t="n">
        <v>10</v>
      </c>
      <c r="B16" s="13" t="s">
        <v>17</v>
      </c>
      <c r="C16" s="13" t="s">
        <v>28</v>
      </c>
      <c r="D16" s="14" t="n">
        <v>46637</v>
      </c>
      <c r="E16" s="14" t="n">
        <v>46640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</row>
    <row r="17" customFormat="false" ht="33.75" hidden="false" customHeight="true" outlineLevel="0" collapsed="false">
      <c r="A17" s="12" t="n">
        <v>11</v>
      </c>
      <c r="B17" s="13" t="s">
        <v>17</v>
      </c>
      <c r="C17" s="13" t="s">
        <v>29</v>
      </c>
      <c r="D17" s="14" t="n">
        <v>46636</v>
      </c>
      <c r="E17" s="14" t="n">
        <v>46640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</row>
    <row r="18" customFormat="false" ht="33.75" hidden="false" customHeight="true" outlineLevel="0" collapsed="false">
      <c r="A18" s="12" t="n">
        <v>12</v>
      </c>
      <c r="B18" s="13"/>
      <c r="C18" s="13"/>
      <c r="D18" s="14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</row>
    <row r="19" customFormat="false" ht="33.75" hidden="false" customHeight="true" outlineLevel="0" collapsed="false">
      <c r="A19" s="12" t="n">
        <v>13</v>
      </c>
      <c r="B19" s="13"/>
      <c r="C19" s="13"/>
      <c r="D19" s="14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</row>
    <row r="20" customFormat="false" ht="33.75" hidden="false" customHeight="true" outlineLevel="0" collapsed="false">
      <c r="A20" s="12" t="n">
        <v>14</v>
      </c>
      <c r="B20" s="13"/>
      <c r="C20" s="13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</row>
    <row r="21" customFormat="false" ht="33.75" hidden="false" customHeight="true" outlineLevel="0" collapsed="false">
      <c r="A21" s="12" t="n">
        <v>15</v>
      </c>
      <c r="B21" s="13"/>
      <c r="C21" s="13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</row>
    <row r="22" customFormat="false" ht="33.75" hidden="false" customHeight="true" outlineLevel="0" collapsed="false">
      <c r="A22" s="12" t="n">
        <v>16</v>
      </c>
      <c r="B22" s="13"/>
      <c r="C22" s="13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</row>
    <row r="23" customFormat="false" ht="33.75" hidden="false" customHeight="true" outlineLevel="0" collapsed="false">
      <c r="A23" s="12" t="n">
        <v>17</v>
      </c>
      <c r="B23" s="13"/>
      <c r="C23" s="13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</row>
    <row r="24" customFormat="false" ht="33.75" hidden="false" customHeight="true" outlineLevel="0" collapsed="false">
      <c r="A24" s="12" t="n">
        <v>18</v>
      </c>
      <c r="B24" s="13"/>
      <c r="C24" s="13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</row>
    <row r="25" customFormat="false" ht="72" hidden="false" customHeight="true" outlineLevel="0" collapsed="false">
      <c r="A25" s="17" t="s">
        <v>30</v>
      </c>
      <c r="B25" s="17"/>
      <c r="C25" s="17"/>
      <c r="D25" s="18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20" t="s">
        <v>31</v>
      </c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20" t="s">
        <v>32</v>
      </c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</row>
    <row r="26" customFormat="false" ht="24" hidden="false" customHeight="true" outlineLevel="0" collapsed="false">
      <c r="A26" s="17" t="s">
        <v>33</v>
      </c>
      <c r="B26" s="17"/>
      <c r="C26" s="17"/>
      <c r="D26" s="18"/>
      <c r="E26" s="18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2" t="s">
        <v>34</v>
      </c>
      <c r="AX26" s="22" t="s">
        <v>34</v>
      </c>
      <c r="AY26" s="22" t="s">
        <v>34</v>
      </c>
      <c r="AZ26" s="22" t="s">
        <v>34</v>
      </c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</row>
    <row r="27" customFormat="false" ht="24" hidden="false" customHeight="true" outlineLevel="0" collapsed="false">
      <c r="A27" s="17" t="s">
        <v>35</v>
      </c>
      <c r="B27" s="17"/>
      <c r="C27" s="17"/>
      <c r="D27" s="18"/>
      <c r="E27" s="18"/>
      <c r="F27" s="23" t="str">
        <f aca="false">IF(OR(F$5&lt;$C$32,F$5&gt;$C$33,F$26="除"),"",IF(OR(WEEKDAY(F$5,2)&gt;=6,COUNTIF(祝日!$A$2:$A$80,F$5)&gt;0),"休",""))</f>
        <v/>
      </c>
      <c r="G27" s="23" t="str">
        <f aca="false">IF(OR(G$5&lt;$C$32,G$5&gt;$C$33,G$26="除"),"",IF(OR(WEEKDAY(G$5,2)&gt;=6,COUNTIF(祝日!$A$2:$A$80,G$5)&gt;0),"休",""))</f>
        <v/>
      </c>
      <c r="H27" s="23" t="str">
        <f aca="false">IF(OR(H$5&lt;$C$32,H$5&gt;$C$33,H$26="除"),"",IF(OR(WEEKDAY(H$5,2)&gt;=6,COUNTIF(祝日!$A$2:$A$80,H$5)&gt;0),"休",""))</f>
        <v>休</v>
      </c>
      <c r="I27" s="23" t="str">
        <f aca="false">IF(OR(I$5&lt;$C$32,I$5&gt;$C$33,I$26="除"),"",IF(OR(WEEKDAY(I$5,2)&gt;=6,COUNTIF(祝日!$A$2:$A$80,I$5)&gt;0),"休",""))</f>
        <v>休</v>
      </c>
      <c r="J27" s="23" t="str">
        <f aca="false">IF(OR(J$5&lt;$C$32,J$5&gt;$C$33,J$26="除"),"",IF(OR(WEEKDAY(J$5,2)&gt;=6,COUNTIF(祝日!$A$2:$A$80,J$5)&gt;0),"休",""))</f>
        <v/>
      </c>
      <c r="K27" s="23" t="str">
        <f aca="false">IF(OR(K$5&lt;$C$32,K$5&gt;$C$33,K$26="除"),"",IF(OR(WEEKDAY(K$5,2)&gt;=6,COUNTIF(祝日!$A$2:$A$80,K$5)&gt;0),"休",""))</f>
        <v/>
      </c>
      <c r="L27" s="23" t="str">
        <f aca="false">IF(OR(L$5&lt;$C$32,L$5&gt;$C$33,L$26="除"),"",IF(OR(WEEKDAY(L$5,2)&gt;=6,COUNTIF(祝日!$A$2:$A$80,L$5)&gt;0),"休",""))</f>
        <v/>
      </c>
      <c r="M27" s="23" t="str">
        <f aca="false">IF(OR(M$5&lt;$C$32,M$5&gt;$C$33,M$26="除"),"",IF(OR(WEEKDAY(M$5,2)&gt;=6,COUNTIF(祝日!$A$2:$A$80,M$5)&gt;0),"休",""))</f>
        <v/>
      </c>
      <c r="N27" s="23" t="str">
        <f aca="false">IF(OR(N$5&lt;$C$32,N$5&gt;$C$33,N$26="除"),"",IF(OR(WEEKDAY(N$5,2)&gt;=6,COUNTIF(祝日!$A$2:$A$80,N$5)&gt;0),"休",""))</f>
        <v/>
      </c>
      <c r="O27" s="23" t="str">
        <f aca="false">IF(OR(O$5&lt;$C$32,O$5&gt;$C$33,O$26="除"),"",IF(OR(WEEKDAY(O$5,2)&gt;=6,COUNTIF(祝日!$A$2:$A$80,O$5)&gt;0),"休",""))</f>
        <v>休</v>
      </c>
      <c r="P27" s="23" t="str">
        <f aca="false">IF(OR(P$5&lt;$C$32,P$5&gt;$C$33,P$26="除"),"",IF(OR(WEEKDAY(P$5,2)&gt;=6,COUNTIF(祝日!$A$2:$A$80,P$5)&gt;0),"休",""))</f>
        <v>休</v>
      </c>
      <c r="Q27" s="23" t="str">
        <f aca="false">IF(OR(Q$5&lt;$C$32,Q$5&gt;$C$33,Q$26="除"),"",IF(OR(WEEKDAY(Q$5,2)&gt;=6,COUNTIF(祝日!$A$2:$A$80,Q$5)&gt;0),"休",""))</f>
        <v/>
      </c>
      <c r="R27" s="23" t="str">
        <f aca="false">IF(OR(R$5&lt;$C$32,R$5&gt;$C$33,R$26="除"),"",IF(OR(WEEKDAY(R$5,2)&gt;=6,COUNTIF(祝日!$A$2:$A$80,R$5)&gt;0),"休",""))</f>
        <v/>
      </c>
      <c r="S27" s="23" t="str">
        <f aca="false">IF(OR(S$5&lt;$C$32,S$5&gt;$C$33,S$26="除"),"",IF(OR(WEEKDAY(S$5,2)&gt;=6,COUNTIF(祝日!$A$2:$A$80,S$5)&gt;0),"休",""))</f>
        <v/>
      </c>
      <c r="T27" s="23" t="str">
        <f aca="false">IF(OR(T$5&lt;$C$32,T$5&gt;$C$33,T$26="除"),"",IF(OR(WEEKDAY(T$5,2)&gt;=6,COUNTIF(祝日!$A$2:$A$80,T$5)&gt;0),"休",""))</f>
        <v/>
      </c>
      <c r="U27" s="23" t="str">
        <f aca="false">IF(OR(U$5&lt;$C$32,U$5&gt;$C$33,U$26="除"),"",IF(OR(WEEKDAY(U$5,2)&gt;=6,COUNTIF(祝日!$A$2:$A$80,U$5)&gt;0),"休",""))</f>
        <v/>
      </c>
      <c r="V27" s="23" t="str">
        <f aca="false">IF(OR(V$5&lt;$C$32,V$5&gt;$C$33,V$26="除"),"",IF(OR(WEEKDAY(V$5,2)&gt;=6,COUNTIF(祝日!$A$2:$A$80,V$5)&gt;0),"休",""))</f>
        <v>休</v>
      </c>
      <c r="W27" s="23" t="str">
        <f aca="false">IF(OR(W$5&lt;$C$32,W$5&gt;$C$33,W$26="除"),"",IF(OR(WEEKDAY(W$5,2)&gt;=6,COUNTIF(祝日!$A$2:$A$80,W$5)&gt;0),"休",""))</f>
        <v>休</v>
      </c>
      <c r="X27" s="23" t="str">
        <f aca="false">IF(OR(X$5&lt;$C$32,X$5&gt;$C$33,X$26="除"),"",IF(OR(WEEKDAY(X$5,2)&gt;=6,COUNTIF(祝日!$A$2:$A$80,X$5)&gt;0),"休",""))</f>
        <v>休</v>
      </c>
      <c r="Y27" s="23" t="str">
        <f aca="false">IF(OR(Y$5&lt;$C$32,Y$5&gt;$C$33,Y$26="除"),"",IF(OR(WEEKDAY(Y$5,2)&gt;=6,COUNTIF(祝日!$A$2:$A$80,Y$5)&gt;0),"休",""))</f>
        <v/>
      </c>
      <c r="Z27" s="23" t="str">
        <f aca="false">IF(OR(Z$5&lt;$C$32,Z$5&gt;$C$33,Z$26="除"),"",IF(OR(WEEKDAY(Z$5,2)&gt;=6,COUNTIF(祝日!$A$2:$A$80,Z$5)&gt;0),"休",""))</f>
        <v/>
      </c>
      <c r="AA27" s="23" t="str">
        <f aca="false">IF(OR(AA$5&lt;$C$32,AA$5&gt;$C$33,AA$26="除"),"",IF(OR(WEEKDAY(AA$5,2)&gt;=6,COUNTIF(祝日!$A$2:$A$80,AA$5)&gt;0),"休",""))</f>
        <v/>
      </c>
      <c r="AB27" s="23" t="str">
        <f aca="false">IF(OR(AB$5&lt;$C$32,AB$5&gt;$C$33,AB$26="除"),"",IF(OR(WEEKDAY(AB$5,2)&gt;=6,COUNTIF(祝日!$A$2:$A$80,AB$5)&gt;0),"休",""))</f>
        <v/>
      </c>
      <c r="AC27" s="23" t="str">
        <f aca="false">IF(OR(AC$5&lt;$C$32,AC$5&gt;$C$33,AC$26="除"),"",IF(OR(WEEKDAY(AC$5,2)&gt;=6,COUNTIF(祝日!$A$2:$A$80,AC$5)&gt;0),"休",""))</f>
        <v>休</v>
      </c>
      <c r="AD27" s="23" t="str">
        <f aca="false">IF(OR(AD$5&lt;$C$32,AD$5&gt;$C$33,AD$26="除"),"",IF(OR(WEEKDAY(AD$5,2)&gt;=6,COUNTIF(祝日!$A$2:$A$80,AD$5)&gt;0),"休",""))</f>
        <v>休</v>
      </c>
      <c r="AE27" s="23" t="str">
        <f aca="false">IF(OR(AE$5&lt;$C$32,AE$5&gt;$C$33,AE$26="除"),"",IF(OR(WEEKDAY(AE$5,2)&gt;=6,COUNTIF(祝日!$A$2:$A$80,AE$5)&gt;0),"休",""))</f>
        <v/>
      </c>
      <c r="AF27" s="23" t="str">
        <f aca="false">IF(OR(AF$5&lt;$C$32,AF$5&gt;$C$33,AF$26="除"),"",IF(OR(WEEKDAY(AF$5,2)&gt;=6,COUNTIF(祝日!$A$2:$A$80,AF$5)&gt;0),"休",""))</f>
        <v/>
      </c>
      <c r="AG27" s="23" t="str">
        <f aca="false">IF(OR(AG$5&lt;$C$32,AG$5&gt;$C$33,AG$26="除"),"",IF(OR(WEEKDAY(AG$5,2)&gt;=6,COUNTIF(祝日!$A$2:$A$80,AG$5)&gt;0),"休",""))</f>
        <v/>
      </c>
      <c r="AH27" s="23" t="str">
        <f aca="false">IF(OR(AH$5&lt;$C$32,AH$5&gt;$C$33,AH$26="除"),"",IF(OR(WEEKDAY(AH$5,2)&gt;=6,COUNTIF(祝日!$A$2:$A$80,AH$5)&gt;0),"休",""))</f>
        <v/>
      </c>
      <c r="AI27" s="23" t="str">
        <f aca="false">IF(OR(AI$5&lt;$C$32,AI$5&gt;$C$33,AI$26="除"),"",IF(OR(WEEKDAY(AI$5,2)&gt;=6,COUNTIF(祝日!$A$2:$A$80,AI$5)&gt;0),"休",""))</f>
        <v/>
      </c>
      <c r="AJ27" s="23" t="str">
        <f aca="false">IF(OR(AJ$5&lt;$C$32,AJ$5&gt;$C$33,AJ$26="除"),"",IF(OR(WEEKDAY(AJ$5,2)&gt;=6,COUNTIF(祝日!$A$2:$A$80,AJ$5)&gt;0),"休",""))</f>
        <v>休</v>
      </c>
      <c r="AK27" s="23" t="str">
        <f aca="false">IF(OR(AK$5&lt;$C$32,AK$5&gt;$C$33,AK$26="除"),"",IF(OR(WEEKDAY(AK$5,2)&gt;=6,COUNTIF(祝日!$A$2:$A$80,AK$5)&gt;0),"休",""))</f>
        <v>休</v>
      </c>
      <c r="AL27" s="23" t="str">
        <f aca="false">IF(OR(AL$5&lt;$C$32,AL$5&gt;$C$33,AL$26="除"),"",IF(OR(WEEKDAY(AL$5,2)&gt;=6,COUNTIF(祝日!$A$2:$A$80,AL$5)&gt;0),"休",""))</f>
        <v/>
      </c>
      <c r="AM27" s="23" t="str">
        <f aca="false">IF(OR(AM$5&lt;$C$32,AM$5&gt;$C$33,AM$26="除"),"",IF(OR(WEEKDAY(AM$5,2)&gt;=6,COUNTIF(祝日!$A$2:$A$80,AM$5)&gt;0),"休",""))</f>
        <v/>
      </c>
      <c r="AN27" s="23" t="str">
        <f aca="false">IF(OR(AN$5&lt;$C$32,AN$5&gt;$C$33,AN$26="除"),"",IF(OR(WEEKDAY(AN$5,2)&gt;=6,COUNTIF(祝日!$A$2:$A$80,AN$5)&gt;0),"休",""))</f>
        <v/>
      </c>
      <c r="AO27" s="23" t="str">
        <f aca="false">IF(OR(AO$5&lt;$C$32,AO$5&gt;$C$33,AO$26="除"),"",IF(OR(WEEKDAY(AO$5,2)&gt;=6,COUNTIF(祝日!$A$2:$A$80,AO$5)&gt;0),"休",""))</f>
        <v/>
      </c>
      <c r="AP27" s="23" t="str">
        <f aca="false">IF(OR(AP$5&lt;$C$32,AP$5&gt;$C$33,AP$26="除"),"",IF(OR(WEEKDAY(AP$5,2)&gt;=6,COUNTIF(祝日!$A$2:$A$80,AP$5)&gt;0),"休",""))</f>
        <v/>
      </c>
      <c r="AQ27" s="23" t="str">
        <f aca="false">IF(OR(AQ$5&lt;$C$32,AQ$5&gt;$C$33,AQ$26="除"),"",IF(OR(WEEKDAY(AQ$5,2)&gt;=6,COUNTIF(祝日!$A$2:$A$80,AQ$5)&gt;0),"休",""))</f>
        <v>休</v>
      </c>
      <c r="AR27" s="23" t="str">
        <f aca="false">IF(OR(AR$5&lt;$C$32,AR$5&gt;$C$33,AR$26="除"),"",IF(OR(WEEKDAY(AR$5,2)&gt;=6,COUNTIF(祝日!$A$2:$A$80,AR$5)&gt;0),"休",""))</f>
        <v>休</v>
      </c>
      <c r="AS27" s="23" t="str">
        <f aca="false">IF(OR(AS$5&lt;$C$32,AS$5&gt;$C$33,AS$26="除"),"",IF(OR(WEEKDAY(AS$5,2)&gt;=6,COUNTIF(祝日!$A$2:$A$80,AS$5)&gt;0),"休",""))</f>
        <v/>
      </c>
      <c r="AT27" s="23" t="str">
        <f aca="false">IF(OR(AT$5&lt;$C$32,AT$5&gt;$C$33,AT$26="除"),"",IF(OR(WEEKDAY(AT$5,2)&gt;=6,COUNTIF(祝日!$A$2:$A$80,AT$5)&gt;0),"休",""))</f>
        <v/>
      </c>
      <c r="AU27" s="23" t="str">
        <f aca="false">IF(OR(AU$5&lt;$C$32,AU$5&gt;$C$33,AU$26="除"),"",IF(OR(WEEKDAY(AU$5,2)&gt;=6,COUNTIF(祝日!$A$2:$A$80,AU$5)&gt;0),"休",""))</f>
        <v>休</v>
      </c>
      <c r="AV27" s="23" t="str">
        <f aca="false">IF(OR(AV$5&lt;$C$32,AV$5&gt;$C$33,AV$26="除"),"",IF(OR(WEEKDAY(AV$5,2)&gt;=6,COUNTIF(祝日!$A$2:$A$80,AV$5)&gt;0),"休",""))</f>
        <v/>
      </c>
      <c r="AW27" s="23" t="str">
        <f aca="false">IF(OR(AW$5&lt;$C$32,AW$5&gt;$C$33,AW$26="除"),"",IF(OR(WEEKDAY(AW$5,2)&gt;=6,COUNTIF(祝日!$A$2:$A$80,AW$5)&gt;0),"休",""))</f>
        <v/>
      </c>
      <c r="AX27" s="23" t="str">
        <f aca="false">IF(OR(AX$5&lt;$C$32,AX$5&gt;$C$33,AX$26="除"),"",IF(OR(WEEKDAY(AX$5,2)&gt;=6,COUNTIF(祝日!$A$2:$A$80,AX$5)&gt;0),"休",""))</f>
        <v/>
      </c>
      <c r="AY27" s="23" t="str">
        <f aca="false">IF(OR(AY$5&lt;$C$32,AY$5&gt;$C$33,AY$26="除"),"",IF(OR(WEEKDAY(AY$5,2)&gt;=6,COUNTIF(祝日!$A$2:$A$80,AY$5)&gt;0),"休",""))</f>
        <v/>
      </c>
      <c r="AZ27" s="23" t="str">
        <f aca="false">IF(OR(AZ$5&lt;$C$32,AZ$5&gt;$C$33,AZ$26="除"),"",IF(OR(WEEKDAY(AZ$5,2)&gt;=6,COUNTIF(祝日!$A$2:$A$80,AZ$5)&gt;0),"休",""))</f>
        <v/>
      </c>
      <c r="BA27" s="23" t="str">
        <f aca="false">IF(OR(BA$5&lt;$C$32,BA$5&gt;$C$33,BA$26="除"),"",IF(OR(WEEKDAY(BA$5,2)&gt;=6,COUNTIF(祝日!$A$2:$A$80,BA$5)&gt;0),"休",""))</f>
        <v/>
      </c>
      <c r="BB27" s="23" t="str">
        <f aca="false">IF(OR(BB$5&lt;$C$32,BB$5&gt;$C$33,BB$26="除"),"",IF(OR(WEEKDAY(BB$5,2)&gt;=6,COUNTIF(祝日!$A$2:$A$80,BB$5)&gt;0),"休",""))</f>
        <v/>
      </c>
      <c r="BC27" s="23" t="str">
        <f aca="false">IF(OR(BC$5&lt;$C$32,BC$5&gt;$C$33,BC$26="除"),"",IF(OR(WEEKDAY(BC$5,2)&gt;=6,COUNTIF(祝日!$A$2:$A$80,BC$5)&gt;0),"休",""))</f>
        <v/>
      </c>
      <c r="BD27" s="23" t="str">
        <f aca="false">IF(OR(BD$5&lt;$C$32,BD$5&gt;$C$33,BD$26="除"),"",IF(OR(WEEKDAY(BD$5,2)&gt;=6,COUNTIF(祝日!$A$2:$A$80,BD$5)&gt;0),"休",""))</f>
        <v/>
      </c>
      <c r="BE27" s="23" t="str">
        <f aca="false">IF(OR(BE$5&lt;$C$32,BE$5&gt;$C$33,BE$26="除"),"",IF(OR(WEEKDAY(BE$5,2)&gt;=6,COUNTIF(祝日!$A$2:$A$80,BE$5)&gt;0),"休",""))</f>
        <v>休</v>
      </c>
      <c r="BF27" s="23" t="str">
        <f aca="false">IF(OR(BF$5&lt;$C$32,BF$5&gt;$C$33,BF$26="除"),"",IF(OR(WEEKDAY(BF$5,2)&gt;=6,COUNTIF(祝日!$A$2:$A$80,BF$5)&gt;0),"休",""))</f>
        <v>休</v>
      </c>
      <c r="BG27" s="23" t="str">
        <f aca="false">IF(OR(BG$5&lt;$C$32,BG$5&gt;$C$33,BG$26="除"),"",IF(OR(WEEKDAY(BG$5,2)&gt;=6,COUNTIF(祝日!$A$2:$A$80,BG$5)&gt;0),"休",""))</f>
        <v/>
      </c>
      <c r="BH27" s="23" t="str">
        <f aca="false">IF(OR(BH$5&lt;$C$32,BH$5&gt;$C$33,BH$26="除"),"",IF(OR(WEEKDAY(BH$5,2)&gt;=6,COUNTIF(祝日!$A$2:$A$80,BH$5)&gt;0),"休",""))</f>
        <v/>
      </c>
      <c r="BI27" s="23" t="str">
        <f aca="false">IF(OR(BI$5&lt;$C$32,BI$5&gt;$C$33,BI$26="除"),"",IF(OR(WEEKDAY(BI$5,2)&gt;=6,COUNTIF(祝日!$A$2:$A$80,BI$5)&gt;0),"休",""))</f>
        <v/>
      </c>
      <c r="BJ27" s="23" t="str">
        <f aca="false">IF(OR(BJ$5&lt;$C$32,BJ$5&gt;$C$33,BJ$26="除"),"",IF(OR(WEEKDAY(BJ$5,2)&gt;=6,COUNTIF(祝日!$A$2:$A$80,BJ$5)&gt;0),"休",""))</f>
        <v/>
      </c>
      <c r="BK27" s="23" t="str">
        <f aca="false">IF(OR(BK$5&lt;$C$32,BK$5&gt;$C$33,BK$26="除"),"",IF(OR(WEEKDAY(BK$5,2)&gt;=6,COUNTIF(祝日!$A$2:$A$80,BK$5)&gt;0),"休",""))</f>
        <v/>
      </c>
      <c r="BL27" s="23" t="str">
        <f aca="false">IF(OR(BL$5&lt;$C$32,BL$5&gt;$C$33,BL$26="除"),"",IF(OR(WEEKDAY(BL$5,2)&gt;=6,COUNTIF(祝日!$A$2:$A$80,BL$5)&gt;0),"休",""))</f>
        <v>休</v>
      </c>
      <c r="BM27" s="23" t="str">
        <f aca="false">IF(OR(BM$5&lt;$C$32,BM$5&gt;$C$33,BM$26="除"),"",IF(OR(WEEKDAY(BM$5,2)&gt;=6,COUNTIF(祝日!$A$2:$A$80,BM$5)&gt;0),"休",""))</f>
        <v>休</v>
      </c>
      <c r="BN27" s="23" t="str">
        <f aca="false">IF(OR(BN$5&lt;$C$32,BN$5&gt;$C$33,BN$26="除"),"",IF(OR(WEEKDAY(BN$5,2)&gt;=6,COUNTIF(祝日!$A$2:$A$80,BN$5)&gt;0),"休",""))</f>
        <v/>
      </c>
      <c r="BO27" s="23" t="str">
        <f aca="false">IF(OR(BO$5&lt;$C$32,BO$5&gt;$C$33,BO$26="除"),"",IF(OR(WEEKDAY(BO$5,2)&gt;=6,COUNTIF(祝日!$A$2:$A$80,BO$5)&gt;0),"休",""))</f>
        <v/>
      </c>
      <c r="BP27" s="23" t="str">
        <f aca="false">IF(OR(BP$5&lt;$C$32,BP$5&gt;$C$33,BP$26="除"),"",IF(OR(WEEKDAY(BP$5,2)&gt;=6,COUNTIF(祝日!$A$2:$A$80,BP$5)&gt;0),"休",""))</f>
        <v/>
      </c>
      <c r="BQ27" s="23" t="str">
        <f aca="false">IF(OR(BQ$5&lt;$C$32,BQ$5&gt;$C$33,BQ$26="除"),"",IF(OR(WEEKDAY(BQ$5,2)&gt;=6,COUNTIF(祝日!$A$2:$A$80,BQ$5)&gt;0),"休",""))</f>
        <v/>
      </c>
      <c r="BR27" s="23" t="str">
        <f aca="false">IF(OR(BR$5&lt;$C$32,BR$5&gt;$C$33,BR$26="除"),"",IF(OR(WEEKDAY(BR$5,2)&gt;=6,COUNTIF(祝日!$A$2:$A$80,BR$5)&gt;0),"休",""))</f>
        <v/>
      </c>
      <c r="BS27" s="23" t="str">
        <f aca="false">IF(OR(BS$5&lt;$C$32,BS$5&gt;$C$33,BS$26="除"),"",IF(OR(WEEKDAY(BS$5,2)&gt;=6,COUNTIF(祝日!$A$2:$A$80,BS$5)&gt;0),"休",""))</f>
        <v>休</v>
      </c>
      <c r="BT27" s="23" t="str">
        <f aca="false">IF(OR(BT$5&lt;$C$32,BT$5&gt;$C$33,BT$26="除"),"",IF(OR(WEEKDAY(BT$5,2)&gt;=6,COUNTIF(祝日!$A$2:$A$80,BT$5)&gt;0),"休",""))</f>
        <v>休</v>
      </c>
      <c r="BU27" s="23" t="str">
        <f aca="false">IF(OR(BU$5&lt;$C$32,BU$5&gt;$C$33,BU$26="除"),"",IF(OR(WEEKDAY(BU$5,2)&gt;=6,COUNTIF(祝日!$A$2:$A$80,BU$5)&gt;0),"休",""))</f>
        <v/>
      </c>
      <c r="BV27" s="23" t="str">
        <f aca="false">IF(OR(BV$5&lt;$C$32,BV$5&gt;$C$33,BV$26="除"),"",IF(OR(WEEKDAY(BV$5,2)&gt;=6,COUNTIF(祝日!$A$2:$A$80,BV$5)&gt;0),"休",""))</f>
        <v/>
      </c>
      <c r="BW27" s="23" t="str">
        <f aca="false">IF(OR(BW$5&lt;$C$32,BW$5&gt;$C$33,BW$26="除"),"",IF(OR(WEEKDAY(BW$5,2)&gt;=6,COUNTIF(祝日!$A$2:$A$80,BW$5)&gt;0),"休",""))</f>
        <v/>
      </c>
      <c r="BX27" s="23" t="str">
        <f aca="false">IF(OR(BX$5&lt;$C$32,BX$5&gt;$C$33,BX$26="除"),"",IF(OR(WEEKDAY(BX$5,2)&gt;=6,COUNTIF(祝日!$A$2:$A$80,BX$5)&gt;0),"休",""))</f>
        <v/>
      </c>
      <c r="BY27" s="23" t="str">
        <f aca="false">IF(OR(BY$5&lt;$C$32,BY$5&gt;$C$33,BY$26="除"),"",IF(OR(WEEKDAY(BY$5,2)&gt;=6,COUNTIF(祝日!$A$2:$A$80,BY$5)&gt;0),"休",""))</f>
        <v/>
      </c>
      <c r="BZ27" s="23" t="str">
        <f aca="false">IF(OR(BZ$5&lt;$C$32,BZ$5&gt;$C$33,BZ$26="除"),"",IF(OR(WEEKDAY(BZ$5,2)&gt;=6,COUNTIF(祝日!$A$2:$A$80,BZ$5)&gt;0),"休",""))</f>
        <v/>
      </c>
      <c r="CA27" s="23" t="str">
        <f aca="false">IF(OR(CA$5&lt;$C$32,CA$5&gt;$C$33,CA$26="除"),"",IF(OR(WEEKDAY(CA$5,2)&gt;=6,COUNTIF(祝日!$A$2:$A$80,CA$5)&gt;0),"休",""))</f>
        <v/>
      </c>
      <c r="CB27" s="23" t="str">
        <f aca="false">IF(OR(CB$5&lt;$C$32,CB$5&gt;$C$33,CB$26="除"),"",IF(OR(WEEKDAY(CB$5,2)&gt;=6,COUNTIF(祝日!$A$2:$A$80,CB$5)&gt;0),"休",""))</f>
        <v/>
      </c>
      <c r="CC27" s="23" t="str">
        <f aca="false">IF(OR(CC$5&lt;$C$32,CC$5&gt;$C$33,CC$26="除"),"",IF(OR(WEEKDAY(CC$5,2)&gt;=6,COUNTIF(祝日!$A$2:$A$80,CC$5)&gt;0),"休",""))</f>
        <v/>
      </c>
      <c r="CD27" s="23" t="str">
        <f aca="false">IF(OR(CD$5&lt;$C$32,CD$5&gt;$C$33,CD$26="除"),"",IF(OR(WEEKDAY(CD$5,2)&gt;=6,COUNTIF(祝日!$A$2:$A$80,CD$5)&gt;0),"休",""))</f>
        <v/>
      </c>
      <c r="CE27" s="23" t="str">
        <f aca="false">IF(OR(CE$5&lt;$C$32,CE$5&gt;$C$33,CE$26="除"),"",IF(OR(WEEKDAY(CE$5,2)&gt;=6,COUNTIF(祝日!$A$2:$A$80,CE$5)&gt;0),"休",""))</f>
        <v/>
      </c>
      <c r="CF27" s="23" t="str">
        <f aca="false">IF(OR(CF$5&lt;$C$32,CF$5&gt;$C$33,CF$26="除"),"",IF(OR(WEEKDAY(CF$5,2)&gt;=6,COUNTIF(祝日!$A$2:$A$80,CF$5)&gt;0),"休",""))</f>
        <v/>
      </c>
      <c r="CG27" s="23" t="str">
        <f aca="false">IF(OR(CG$5&lt;$C$32,CG$5&gt;$C$33,CG$26="除"),"",IF(OR(WEEKDAY(CG$5,2)&gt;=6,COUNTIF(祝日!$A$2:$A$80,CG$5)&gt;0),"休",""))</f>
        <v/>
      </c>
      <c r="CH27" s="23" t="str">
        <f aca="false">IF(OR(CH$5&lt;$C$32,CH$5&gt;$C$33,CH$26="除"),"",IF(OR(WEEKDAY(CH$5,2)&gt;=6,COUNTIF(祝日!$A$2:$A$80,CH$5)&gt;0),"休",""))</f>
        <v/>
      </c>
      <c r="CI27" s="23" t="str">
        <f aca="false">IF(OR(CI$5&lt;$C$32,CI$5&gt;$C$33,CI$26="除"),"",IF(OR(WEEKDAY(CI$5,2)&gt;=6,COUNTIF(祝日!$A$2:$A$80,CI$5)&gt;0),"休",""))</f>
        <v/>
      </c>
      <c r="CJ27" s="23" t="str">
        <f aca="false">IF(OR(CJ$5&lt;$C$32,CJ$5&gt;$C$33,CJ$26="除"),"",IF(OR(WEEKDAY(CJ$5,2)&gt;=6,COUNTIF(祝日!$A$2:$A$80,CJ$5)&gt;0),"休",""))</f>
        <v/>
      </c>
      <c r="CK27" s="23" t="str">
        <f aca="false">IF(OR(CK$5&lt;$C$32,CK$5&gt;$C$33,CK$26="除"),"",IF(OR(WEEKDAY(CK$5,2)&gt;=6,COUNTIF(祝日!$A$2:$A$80,CK$5)&gt;0),"休",""))</f>
        <v/>
      </c>
      <c r="CL27" s="23" t="str">
        <f aca="false">IF(OR(CL$5&lt;$C$32,CL$5&gt;$C$33,CL$26="除"),"",IF(OR(WEEKDAY(CL$5,2)&gt;=6,COUNTIF(祝日!$A$2:$A$80,CL$5)&gt;0),"休",""))</f>
        <v/>
      </c>
      <c r="CM27" s="23" t="str">
        <f aca="false">IF(OR(CM$5&lt;$C$32,CM$5&gt;$C$33,CM$26="除"),"",IF(OR(WEEKDAY(CM$5,2)&gt;=6,COUNTIF(祝日!$A$2:$A$80,CM$5)&gt;0),"休",""))</f>
        <v/>
      </c>
      <c r="CN27" s="23" t="str">
        <f aca="false">IF(OR(CN$5&lt;$C$32,CN$5&gt;$C$33,CN$26="除"),"",IF(OR(WEEKDAY(CN$5,2)&gt;=6,COUNTIF(祝日!$A$2:$A$80,CN$5)&gt;0),"休",""))</f>
        <v/>
      </c>
      <c r="CO27" s="23" t="str">
        <f aca="false">IF(OR(CO$5&lt;$C$32,CO$5&gt;$C$33,CO$26="除"),"",IF(OR(WEEKDAY(CO$5,2)&gt;=6,COUNTIF(祝日!$A$2:$A$80,CO$5)&gt;0),"休",""))</f>
        <v/>
      </c>
      <c r="CP27" s="23" t="str">
        <f aca="false">IF(OR(CP$5&lt;$C$32,CP$5&gt;$C$33,CP$26="除"),"",IF(OR(WEEKDAY(CP$5,2)&gt;=6,COUNTIF(祝日!$A$2:$A$80,CP$5)&gt;0),"休",""))</f>
        <v/>
      </c>
      <c r="CQ27" s="23" t="str">
        <f aca="false">IF(OR(CQ$5&lt;$C$32,CQ$5&gt;$C$33,CQ$26="除"),"",IF(OR(WEEKDAY(CQ$5,2)&gt;=6,COUNTIF(祝日!$A$2:$A$80,CQ$5)&gt;0),"休",""))</f>
        <v/>
      </c>
      <c r="CR27" s="23" t="str">
        <f aca="false">IF(OR(CR$5&lt;$C$32,CR$5&gt;$C$33,CR$26="除"),"",IF(OR(WEEKDAY(CR$5,2)&gt;=6,COUNTIF(祝日!$A$2:$A$80,CR$5)&gt;0),"休",""))</f>
        <v/>
      </c>
      <c r="CS27" s="23" t="str">
        <f aca="false">IF(OR(CS$5&lt;$C$32,CS$5&gt;$C$33,CS$26="除"),"",IF(OR(WEEKDAY(CS$5,2)&gt;=6,COUNTIF(祝日!$A$2:$A$80,CS$5)&gt;0),"休",""))</f>
        <v/>
      </c>
    </row>
    <row r="28" customFormat="false" ht="24" hidden="false" customHeight="true" outlineLevel="0" collapsed="false">
      <c r="A28" s="17" t="s">
        <v>36</v>
      </c>
      <c r="B28" s="17"/>
      <c r="C28" s="17"/>
      <c r="D28" s="18"/>
      <c r="E28" s="18"/>
      <c r="F28" s="21"/>
      <c r="G28" s="21"/>
      <c r="H28" s="22" t="s">
        <v>37</v>
      </c>
      <c r="I28" s="22" t="s">
        <v>37</v>
      </c>
      <c r="J28" s="21"/>
      <c r="K28" s="21"/>
      <c r="L28" s="21"/>
      <c r="M28" s="21"/>
      <c r="N28" s="21"/>
      <c r="O28" s="22" t="s">
        <v>37</v>
      </c>
      <c r="P28" s="22" t="s">
        <v>37</v>
      </c>
      <c r="Q28" s="21"/>
      <c r="R28" s="21"/>
      <c r="S28" s="21"/>
      <c r="T28" s="21"/>
      <c r="U28" s="21"/>
      <c r="V28" s="22" t="s">
        <v>37</v>
      </c>
      <c r="W28" s="22" t="s">
        <v>37</v>
      </c>
      <c r="X28" s="22" t="s">
        <v>37</v>
      </c>
      <c r="Y28" s="21"/>
      <c r="Z28" s="21"/>
      <c r="AA28" s="21"/>
      <c r="AB28" s="21"/>
      <c r="AC28" s="22" t="s">
        <v>37</v>
      </c>
      <c r="AD28" s="22" t="s">
        <v>37</v>
      </c>
      <c r="AE28" s="21"/>
      <c r="AF28" s="21"/>
      <c r="AG28" s="21"/>
      <c r="AH28" s="21"/>
      <c r="AI28" s="21"/>
      <c r="AJ28" s="22" t="s">
        <v>37</v>
      </c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</row>
    <row r="30" customFormat="false" ht="25.5" hidden="false" customHeight="true" outlineLevel="0" collapsed="false">
      <c r="A30" s="2" t="s">
        <v>38</v>
      </c>
      <c r="B30" s="2"/>
      <c r="C30" s="2"/>
      <c r="D30" s="2"/>
      <c r="E30" s="2"/>
      <c r="F30" s="24" t="n">
        <f aca="false">IF(EDATE(DATE(YEAR($BL$2),MONTH($BL$2),1),0)&gt;$BW$2,"",EDATE(DATE(YEAR($BL$2),MONTH($BL$2),1),0))</f>
        <v>46569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 t="n">
        <f aca="false">IF(EDATE(DATE(YEAR($BL$2),MONTH($BL$2),1),1)&gt;$BW$2,"",EDATE(DATE(YEAR($BL$2),MONTH($BL$2),1),1))</f>
        <v>46600</v>
      </c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 t="n">
        <f aca="false">IF(EDATE(DATE(YEAR($BL$2),MONTH($BL$2),1),2)&gt;$BW$2,"",EDATE(DATE(YEAR($BL$2),MONTH($BL$2),1),2))</f>
        <v>46631</v>
      </c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</row>
    <row r="31" customFormat="false" ht="25.5" hidden="false" customHeight="true" outlineLevel="0" collapsed="false">
      <c r="A31" s="17" t="s">
        <v>39</v>
      </c>
      <c r="B31" s="17"/>
      <c r="C31" s="17"/>
      <c r="D31" s="25" t="s">
        <v>40</v>
      </c>
      <c r="E31" s="25"/>
      <c r="F31" s="26" t="n">
        <v>0.3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 t="n">
        <v>0.8</v>
      </c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 t="n">
        <v>1</v>
      </c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</row>
    <row r="32" customFormat="false" ht="25.5" hidden="false" customHeight="true" outlineLevel="0" collapsed="false">
      <c r="A32" s="27" t="s">
        <v>41</v>
      </c>
      <c r="B32" s="27"/>
      <c r="C32" s="28" t="n">
        <f aca="false">$BL$2</f>
        <v>46569</v>
      </c>
      <c r="D32" s="25" t="s">
        <v>42</v>
      </c>
      <c r="E32" s="25"/>
      <c r="F32" s="29" t="n">
        <v>0.3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</row>
    <row r="33" customFormat="false" ht="25.5" hidden="false" customHeight="true" outlineLevel="0" collapsed="false">
      <c r="A33" s="27" t="s">
        <v>43</v>
      </c>
      <c r="B33" s="27"/>
      <c r="C33" s="28" t="n">
        <f aca="false">$BW$2</f>
        <v>46640</v>
      </c>
      <c r="D33" s="25" t="s">
        <v>44</v>
      </c>
      <c r="E33" s="25"/>
      <c r="F33" s="30" t="n">
        <f aca="false">IF(OR(F31="",F32=""),"",F32-F31)</f>
        <v>0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 t="str">
        <f aca="false">IF(OR(AJ31="",AJ32=""),"",AJ32-AJ31)</f>
        <v/>
      </c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 t="str">
        <f aca="false">IF(OR(BN31="",BN32=""),"",BN32-BN31)</f>
        <v/>
      </c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</row>
    <row r="34" customFormat="false" ht="25.5" hidden="false" customHeight="true" outlineLevel="0" collapsed="false">
      <c r="A34" s="27" t="s">
        <v>45</v>
      </c>
      <c r="B34" s="27"/>
      <c r="C34" s="31" t="n">
        <v>0.285</v>
      </c>
      <c r="D34" s="25" t="s">
        <v>46</v>
      </c>
      <c r="E34" s="25"/>
      <c r="F34" s="32" t="n">
        <f aca="false">IF(F$30="","",SUMPRODUCT(($F$5:$CS$5&gt;=MAX(F$30,$C$32))*($F$5:$CS$5&lt;=MIN(EOMONTH(F$30,0),$C$33))*($F$26:$CS$26&lt;&gt;"除")))</f>
        <v>31</v>
      </c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 t="n">
        <f aca="false">IF(AJ$30="","",SUMPRODUCT(($F$5:$CS$5&gt;=MAX(AJ$30,$C$32))*($F$5:$CS$5&lt;=MIN(EOMONTH(AJ$30,0),$C$33))*($F$26:$CS$26&lt;&gt;"除")))</f>
        <v>27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 t="n">
        <f aca="false">IF(BN$30="","",SUMPRODUCT(($F$5:$CS$5&gt;=MAX(BN$30,$C$32))*($F$5:$CS$5&lt;=MIN(EOMONTH(BN$30,0),$C$33))*($F$26:$CS$26&lt;&gt;"除")))</f>
        <v>10</v>
      </c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</row>
    <row r="35" customFormat="false" ht="25.5" hidden="false" customHeight="true" outlineLevel="0" collapsed="false">
      <c r="A35" s="27" t="s">
        <v>47</v>
      </c>
      <c r="B35" s="27"/>
      <c r="C35" s="33" t="n">
        <f aca="false">SUMPRODUCT(($F$5:$CS$5&gt;=$C$32)*($F$5:$CS$5&lt;=$C$33)*($F$26:$CS$26&lt;&gt;"除"))</f>
        <v>68</v>
      </c>
      <c r="D35" s="25" t="s">
        <v>48</v>
      </c>
      <c r="E35" s="25"/>
      <c r="F35" s="12" t="str">
        <f aca="false">IF(F$30="","",IF(N(F34)=0,"",SUMPRODUCT(($F$5:$CS$5&gt;=MAX(F$30,$C$32))*($F$5:$CS$5&lt;=MIN(EOMONTH(F$30,0),$C$33))*($F$26:$CS$26&lt;&gt;"除")*($F$27:$CS$27="休"))&amp;"日（"&amp;TEXT(SUMPRODUCT(($F$5:$CS$5&gt;=MAX(F$30,$C$32))*($F$5:$CS$5&lt;=MIN(EOMONTH(F$30,0),$C$33))*($F$26:$CS$26&lt;&gt;"除")*($F$27:$CS$27="休"))/F34,"0.0%")&amp;"）"))</f>
        <v>10日（32.3%）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 t="str">
        <f aca="false">IF(AJ$30="","",IF(N(AJ34)=0,"",SUMPRODUCT(($F$5:$CS$5&gt;=MAX(AJ$30,$C$32))*($F$5:$CS$5&lt;=MIN(EOMONTH(AJ$30,0),$C$33))*($F$26:$CS$26&lt;&gt;"除")*($F$27:$CS$27="休"))&amp;"日（"&amp;TEXT(SUMPRODUCT(($F$5:$CS$5&gt;=MAX(AJ$30,$C$32))*($F$5:$CS$5&lt;=MIN(EOMONTH(AJ$30,0),$C$33))*($F$26:$CS$26&lt;&gt;"除")*($F$27:$CS$27="休"))/AJ34,"0.0%")&amp;"）"))</f>
        <v>8日（29.6%）</v>
      </c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 t="str">
        <f aca="false">IF(BN$30="","",IF(N(BN34)=0,"",SUMPRODUCT(($F$5:$CS$5&gt;=MAX(BN$30,$C$32))*($F$5:$CS$5&lt;=MIN(EOMONTH(BN$30,0),$C$33))*($F$26:$CS$26&lt;&gt;"除")*($F$27:$CS$27="休"))&amp;"日（"&amp;TEXT(SUMPRODUCT(($F$5:$CS$5&gt;=MAX(BN$30,$C$32))*($F$5:$CS$5&lt;=MIN(EOMONTH(BN$30,0),$C$33))*($F$26:$CS$26&lt;&gt;"除")*($F$27:$CS$27="休"))/BN34,"0.0%")&amp;"）"))</f>
        <v>2日（20.0%）</v>
      </c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</row>
    <row r="36" customFormat="false" ht="25.5" hidden="false" customHeight="true" outlineLevel="0" collapsed="false">
      <c r="A36" s="27" t="s">
        <v>49</v>
      </c>
      <c r="B36" s="27"/>
      <c r="C36" s="34" t="str">
        <f aca="false">COUNTIF($F$27:$CS$27,"休")&amp;"日（"&amp;TEXT(IF(C35=0,0,COUNTIF($F$27:$CS$27,"休")/C35),"0.0%")&amp;"）"</f>
        <v>20日（29.4%）</v>
      </c>
      <c r="D36" s="25" t="s">
        <v>50</v>
      </c>
      <c r="E36" s="25"/>
      <c r="F36" s="35" t="str">
        <f aca="false">IF(F$30="","",IF(N(F34)=0,"",IF(SUMPRODUCT(($F$5:$CS$5&gt;=MAX(F$30,$C$32))*($F$5:$CS$5&lt;=MIN(EOMONTH(F$30,0),$C$33))*($F$26:$CS$26&lt;&gt;"除")*($F$28:$CS$28="休"))=0,"",SUMPRODUCT(($F$5:$CS$5&gt;=MAX(F$30,$C$32))*($F$5:$CS$5&lt;=MIN(EOMONTH(F$30,0),$C$33))*($F$26:$CS$26&lt;&gt;"除")*($F$28:$CS$28="休"))&amp;"日（"&amp;TEXT(SUMPRODUCT(($F$5:$CS$5&gt;=MAX(F$30,$C$32))*($F$5:$CS$5&lt;=MIN(EOMONTH(F$30,0),$C$33))*($F$26:$CS$26&lt;&gt;"除")*($F$28:$CS$28="休"))/F34,"0.0%")&amp;"）")))</f>
        <v>10日（32.3%）</v>
      </c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 t="str">
        <f aca="false">IF(AJ$30="","",IF(N(AJ34)=0,"",IF(SUMPRODUCT(($F$5:$CS$5&gt;=MAX(AJ$30,$C$32))*($F$5:$CS$5&lt;=MIN(EOMONTH(AJ$30,0),$C$33))*($F$26:$CS$26&lt;&gt;"除")*($F$28:$CS$28="休"))=0,"",SUMPRODUCT(($F$5:$CS$5&gt;=MAX(AJ$30,$C$32))*($F$5:$CS$5&lt;=MIN(EOMONTH(AJ$30,0),$C$33))*($F$26:$CS$26&lt;&gt;"除")*($F$28:$CS$28="休"))&amp;"日（"&amp;TEXT(SUMPRODUCT(($F$5:$CS$5&gt;=MAX(AJ$30,$C$32))*($F$5:$CS$5&lt;=MIN(EOMONTH(AJ$30,0),$C$33))*($F$26:$CS$26&lt;&gt;"除")*($F$28:$CS$28="休"))/AJ34,"0.0%")&amp;"）")))</f>
        <v/>
      </c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 t="str">
        <f aca="false">IF(BN$30="","",IF(N(BN34)=0,"",IF(SUMPRODUCT(($F$5:$CS$5&gt;=MAX(BN$30,$C$32))*($F$5:$CS$5&lt;=MIN(EOMONTH(BN$30,0),$C$33))*($F$26:$CS$26&lt;&gt;"除")*($F$28:$CS$28="休"))=0,"",SUMPRODUCT(($F$5:$CS$5&gt;=MAX(BN$30,$C$32))*($F$5:$CS$5&lt;=MIN(EOMONTH(BN$30,0),$C$33))*($F$26:$CS$26&lt;&gt;"除")*($F$28:$CS$28="休"))&amp;"日（"&amp;TEXT(SUMPRODUCT(($F$5:$CS$5&gt;=MAX(BN$30,$C$32))*($F$5:$CS$5&lt;=MIN(EOMONTH(BN$30,0),$C$33))*($F$26:$CS$26&lt;&gt;"除")*($F$28:$CS$28="休"))/BN34,"0.0%")&amp;"）")))</f>
        <v/>
      </c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</row>
    <row r="37" customFormat="false" ht="25.5" hidden="false" customHeight="true" outlineLevel="0" collapsed="false">
      <c r="A37" s="27" t="s">
        <v>51</v>
      </c>
      <c r="B37" s="27"/>
      <c r="C37" s="36" t="str">
        <f aca="false">IF(C35=0,"",IF(COUNTIF($F$27:$CS$27,"休")/C35&gt;=$C$34,"達成","不足"))</f>
        <v>達成</v>
      </c>
      <c r="D37" s="25" t="s">
        <v>52</v>
      </c>
      <c r="E37" s="25"/>
      <c r="F37" s="37" t="n">
        <f aca="false">IF(F$30="","",IF(F36="","",SUMPRODUCT(($F$5:$CS$5&gt;=$C$32)*($F$5:$CS$5&lt;=MIN(EOMONTH(F$30,0),$C$33))*($F$26:$CS$26&lt;&gt;"除")*($F$28:$CS$28="休"))/SUMPRODUCT(($F$5:$CS$5&gt;=$C$32)*($F$5:$CS$5&lt;=MIN(EOMONTH(F$30,0),$C$33))*($F$26:$CS$26&lt;&gt;"除"))))</f>
        <v>0.32258064516129</v>
      </c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 t="str">
        <f aca="false">IF(AJ$30="","",IF(AJ36="","",SUMPRODUCT(($F$5:$CS$5&gt;=$C$32)*($F$5:$CS$5&lt;=MIN(EOMONTH(AJ$30,0),$C$33))*($F$26:$CS$26&lt;&gt;"除")*($F$28:$CS$28="休"))/SUMPRODUCT(($F$5:$CS$5&gt;=$C$32)*($F$5:$CS$5&lt;=MIN(EOMONTH(AJ$30,0),$C$33))*($F$26:$CS$26&lt;&gt;"除"))))</f>
        <v/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 t="str">
        <f aca="false">IF(BN$30="","",IF(BN36="","",SUMPRODUCT(($F$5:$CS$5&gt;=$C$32)*($F$5:$CS$5&lt;=MIN(EOMONTH(BN$30,0),$C$33))*($F$26:$CS$26&lt;&gt;"除")*($F$28:$CS$28="休"))/SUMPRODUCT(($F$5:$CS$5&gt;=$C$32)*($F$5:$CS$5&lt;=MIN(EOMONTH(BN$30,0),$C$33))*($F$26:$CS$26&lt;&gt;"除"))))</f>
        <v/>
      </c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</row>
    <row r="39" customFormat="false" ht="15" hidden="false" customHeight="false" outlineLevel="0" collapsed="false">
      <c r="A39" s="38" t="s">
        <v>53</v>
      </c>
    </row>
    <row r="40" customFormat="false" ht="15" hidden="false" customHeight="false" outlineLevel="0" collapsed="false">
      <c r="A40" s="38" t="s">
        <v>54</v>
      </c>
    </row>
    <row r="41" customFormat="false" ht="15" hidden="false" customHeight="false" outlineLevel="0" collapsed="false">
      <c r="A41" s="38" t="s">
        <v>55</v>
      </c>
    </row>
    <row r="42" customFormat="false" ht="15" hidden="false" customHeight="false" outlineLevel="0" collapsed="false">
      <c r="A42" s="39" t="s">
        <v>56</v>
      </c>
    </row>
  </sheetData>
  <mergeCells count="68">
    <mergeCell ref="A1:CS1"/>
    <mergeCell ref="A2:B2"/>
    <mergeCell ref="C2:AD2"/>
    <mergeCell ref="AE2:AK2"/>
    <mergeCell ref="AL2:BF2"/>
    <mergeCell ref="BG2:BK2"/>
    <mergeCell ref="BL2:BT2"/>
    <mergeCell ref="BU2:BV2"/>
    <mergeCell ref="BW2:CE2"/>
    <mergeCell ref="CF2:CS2"/>
    <mergeCell ref="A3:B3"/>
    <mergeCell ref="C3:AD3"/>
    <mergeCell ref="AE3:AK3"/>
    <mergeCell ref="AL3:BF3"/>
    <mergeCell ref="BG3:BK3"/>
    <mergeCell ref="BL3:CS3"/>
    <mergeCell ref="A4:A6"/>
    <mergeCell ref="B4:B6"/>
    <mergeCell ref="C4:C6"/>
    <mergeCell ref="D4:D6"/>
    <mergeCell ref="E4:E6"/>
    <mergeCell ref="A25:C25"/>
    <mergeCell ref="D25:E25"/>
    <mergeCell ref="A26:C26"/>
    <mergeCell ref="D26:E26"/>
    <mergeCell ref="A27:C27"/>
    <mergeCell ref="D27:E27"/>
    <mergeCell ref="A28:C28"/>
    <mergeCell ref="D28:E28"/>
    <mergeCell ref="A30:E30"/>
    <mergeCell ref="F30:AI30"/>
    <mergeCell ref="AJ30:BM30"/>
    <mergeCell ref="BN30:CQ30"/>
    <mergeCell ref="A31:C31"/>
    <mergeCell ref="D31:E31"/>
    <mergeCell ref="F31:AI31"/>
    <mergeCell ref="AJ31:BM31"/>
    <mergeCell ref="BN31:CQ31"/>
    <mergeCell ref="A32:B32"/>
    <mergeCell ref="D32:E32"/>
    <mergeCell ref="F32:AI32"/>
    <mergeCell ref="AJ32:BM32"/>
    <mergeCell ref="BN32:CQ32"/>
    <mergeCell ref="A33:B33"/>
    <mergeCell ref="D33:E33"/>
    <mergeCell ref="F33:AI33"/>
    <mergeCell ref="AJ33:BM33"/>
    <mergeCell ref="BN33:CQ33"/>
    <mergeCell ref="A34:B34"/>
    <mergeCell ref="D34:E34"/>
    <mergeCell ref="F34:AI34"/>
    <mergeCell ref="AJ34:BM34"/>
    <mergeCell ref="BN34:CQ34"/>
    <mergeCell ref="A35:B35"/>
    <mergeCell ref="D35:E35"/>
    <mergeCell ref="F35:AI35"/>
    <mergeCell ref="AJ35:BM35"/>
    <mergeCell ref="BN35:CQ35"/>
    <mergeCell ref="A36:B36"/>
    <mergeCell ref="D36:E36"/>
    <mergeCell ref="F36:AI36"/>
    <mergeCell ref="AJ36:BM36"/>
    <mergeCell ref="BN36:CQ36"/>
    <mergeCell ref="A37:B37"/>
    <mergeCell ref="D37:E37"/>
    <mergeCell ref="F37:AI37"/>
    <mergeCell ref="AJ37:BM37"/>
    <mergeCell ref="BN37:CQ37"/>
  </mergeCells>
  <conditionalFormatting sqref="F7:CS24">
    <cfRule type="expression" priority="2" aboveAverage="0" equalAverage="0" bottom="0" percent="0" rank="0" text="" dxfId="0">
      <formula>AND(ISNUMBER($D7),ISNUMBER($E7),F$5&gt;=$D7,F$5&lt;=$E7)</formula>
    </cfRule>
  </conditionalFormatting>
  <conditionalFormatting sqref="F27:CS28">
    <cfRule type="expression" priority="3" aboveAverage="0" equalAverage="0" bottom="0" percent="0" rank="0" text="" dxfId="1">
      <formula>F27="休"</formula>
    </cfRule>
  </conditionalFormatting>
  <conditionalFormatting sqref="F26:CS26">
    <cfRule type="expression" priority="4" aboveAverage="0" equalAverage="0" bottom="0" percent="0" rank="0" text="" dxfId="2">
      <formula>F26="除"</formula>
    </cfRule>
  </conditionalFormatting>
  <conditionalFormatting sqref="F5:CS5">
    <cfRule type="expression" priority="5" aboveAverage="0" equalAverage="0" bottom="0" percent="0" rank="0" text="" dxfId="3">
      <formula>F$5=TODAY()</formula>
    </cfRule>
  </conditionalFormatting>
  <conditionalFormatting sqref="F7:CS28">
    <cfRule type="expression" priority="6" aboveAverage="0" equalAverage="0" bottom="0" percent="0" rank="0" text="" dxfId="4">
      <formula>OR(F$5&lt;$BL$2,F$5&gt;$BW$2)</formula>
    </cfRule>
  </conditionalFormatting>
  <conditionalFormatting sqref="F5:CS28">
    <cfRule type="expression" priority="7" aboveAverage="0" equalAverage="0" bottom="0" percent="0" rank="0" text="" dxfId="5">
      <formula>OR(WEEKDAY(F$5,2)=7,COUNTIF(祝日!$A$2:$A$80,F$5)&gt;0)</formula>
    </cfRule>
    <cfRule type="expression" priority="8" aboveAverage="0" equalAverage="0" bottom="0" percent="0" rank="0" text="" dxfId="6">
      <formula>WEEKDAY(F$5,2)=6</formula>
    </cfRule>
  </conditionalFormatting>
  <conditionalFormatting sqref="F4:CS28">
    <cfRule type="expression" priority="9" aboveAverage="0" equalAverage="0" bottom="0" percent="0" rank="0" text="" dxfId="7">
      <formula>DAY(F$5)=1</formula>
    </cfRule>
  </conditionalFormatting>
  <conditionalFormatting sqref="F37:CQ37">
    <cfRule type="expression" priority="10" aboveAverage="0" equalAverage="0" bottom="0" percent="0" rank="0" text="" dxfId="8">
      <formula>AND(ISNUMBER(F37),F37&lt;$C$34)</formula>
    </cfRule>
    <cfRule type="expression" priority="11" aboveAverage="0" equalAverage="0" bottom="0" percent="0" rank="0" text="" dxfId="9">
      <formula>AND(ISNUMBER(F37),F37&gt;=$C$34)</formula>
    </cfRule>
  </conditionalFormatting>
  <conditionalFormatting sqref="C37">
    <cfRule type="expression" priority="12" aboveAverage="0" equalAverage="0" bottom="0" percent="0" rank="0" text="" dxfId="10">
      <formula>C37="不足"</formula>
    </cfRule>
  </conditionalFormatting>
  <dataValidations count="2">
    <dataValidation allowBlank="true" errorStyle="stop" operator="between" showDropDown="false" showErrorMessage="false" showInputMessage="false" sqref="F28:CS28" type="list">
      <formula1>"休"</formula1>
      <formula2>0</formula2>
    </dataValidation>
    <dataValidation allowBlank="true" errorStyle="stop" operator="between" showDropDown="false" showErrorMessage="false" showInputMessage="false" sqref="F26:CS26" type="list">
      <formula1>"除"</formula1>
      <formula2>0</formula2>
    </dataValidation>
  </dataValidations>
  <printOptions headings="false" gridLines="false" gridLinesSet="true" horizontalCentered="true" verticalCentered="tru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2"/>
  </cols>
  <sheetData>
    <row r="1" customFormat="false" ht="17.35" hidden="false" customHeight="false" outlineLevel="0" collapsed="false">
      <c r="A1" s="40" t="s">
        <v>57</v>
      </c>
    </row>
    <row r="3" customFormat="false" ht="17.15" hidden="false" customHeight="false" outlineLevel="0" collapsed="false">
      <c r="A3" s="41" t="s">
        <v>38</v>
      </c>
      <c r="B3" s="41" t="s">
        <v>40</v>
      </c>
      <c r="C3" s="41" t="s">
        <v>42</v>
      </c>
    </row>
    <row r="4" customFormat="false" ht="17.15" hidden="false" customHeight="false" outlineLevel="0" collapsed="false">
      <c r="A4" s="5" t="s">
        <v>58</v>
      </c>
      <c r="B4" s="42" t="n">
        <v>0</v>
      </c>
      <c r="C4" s="42" t="n">
        <v>0</v>
      </c>
    </row>
    <row r="5" customFormat="false" ht="17.15" hidden="false" customHeight="false" outlineLevel="0" collapsed="false">
      <c r="A5" s="5" t="str">
        <f aca="false">IF(工程表!F30="","",MONTH(工程表!F30)&amp;"月末")</f>
        <v>7月末</v>
      </c>
      <c r="B5" s="42" t="n">
        <f aca="false">IF(工程表!F31="",NA(),工程表!F31)</f>
        <v>0.3</v>
      </c>
      <c r="C5" s="42" t="n">
        <f aca="false">IF(工程表!F32="",NA(),工程表!F32)</f>
        <v>0.3</v>
      </c>
    </row>
    <row r="6" customFormat="false" ht="17.15" hidden="false" customHeight="false" outlineLevel="0" collapsed="false">
      <c r="A6" s="5" t="str">
        <f aca="false">IF(工程表!AJ30="","",MONTH(工程表!AJ30)&amp;"月末")</f>
        <v>8月末</v>
      </c>
      <c r="B6" s="42" t="n">
        <f aca="false">IF(工程表!AJ31="",NA(),工程表!AJ31)</f>
        <v>0.8</v>
      </c>
      <c r="C6" s="42" t="e">
        <f aca="false">IF(工程表!AJ32="",NA(),工程表!AJ32)</f>
        <v>#N/A</v>
      </c>
    </row>
    <row r="7" customFormat="false" ht="17.15" hidden="false" customHeight="false" outlineLevel="0" collapsed="false">
      <c r="A7" s="5" t="str">
        <f aca="false">IF(工程表!BN30="","",MONTH(工程表!BN30)&amp;"月末")</f>
        <v>9月末</v>
      </c>
      <c r="B7" s="42" t="n">
        <f aca="false">IF(工程表!BN31="",NA(),工程表!BN31)</f>
        <v>1</v>
      </c>
      <c r="C7" s="42" t="e">
        <f aca="false">IF(工程表!BN32="",NA(),工程表!BN32)</f>
        <v>#N/A</v>
      </c>
    </row>
    <row r="12" customFormat="false" ht="15" hidden="false" customHeight="false" outlineLevel="0" collapsed="false">
      <c r="A12" s="43" t="s">
        <v>59</v>
      </c>
    </row>
  </sheetData>
  <conditionalFormatting sqref="B4:C20">
    <cfRule type="expression" priority="2" aboveAverage="0" equalAverage="0" bottom="0" percent="0" rank="0" text="" dxfId="11">
      <formula>ISNA(B4)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</cols>
  <sheetData>
    <row r="1" customFormat="false" ht="15" hidden="false" customHeight="false" outlineLevel="0" collapsed="false">
      <c r="A1" s="44" t="s">
        <v>60</v>
      </c>
      <c r="B1" s="44" t="s">
        <v>61</v>
      </c>
    </row>
    <row r="2" customFormat="false" ht="15" hidden="false" customHeight="false" outlineLevel="0" collapsed="false">
      <c r="A2" s="45" t="n">
        <v>46023</v>
      </c>
      <c r="B2" s="46" t="s">
        <v>62</v>
      </c>
      <c r="D2" s="43" t="s">
        <v>63</v>
      </c>
    </row>
    <row r="3" customFormat="false" ht="15" hidden="false" customHeight="false" outlineLevel="0" collapsed="false">
      <c r="A3" s="45" t="n">
        <v>46034</v>
      </c>
      <c r="B3" s="46" t="s">
        <v>64</v>
      </c>
    </row>
    <row r="4" customFormat="false" ht="15" hidden="false" customHeight="false" outlineLevel="0" collapsed="false">
      <c r="A4" s="45" t="n">
        <v>46064</v>
      </c>
      <c r="B4" s="46" t="s">
        <v>65</v>
      </c>
    </row>
    <row r="5" customFormat="false" ht="15" hidden="false" customHeight="false" outlineLevel="0" collapsed="false">
      <c r="A5" s="45" t="n">
        <v>46076</v>
      </c>
      <c r="B5" s="46" t="s">
        <v>66</v>
      </c>
    </row>
    <row r="6" customFormat="false" ht="15" hidden="false" customHeight="false" outlineLevel="0" collapsed="false">
      <c r="A6" s="45" t="n">
        <v>46101</v>
      </c>
      <c r="B6" s="46" t="s">
        <v>67</v>
      </c>
    </row>
    <row r="7" customFormat="false" ht="15" hidden="false" customHeight="false" outlineLevel="0" collapsed="false">
      <c r="A7" s="45" t="n">
        <v>46141</v>
      </c>
      <c r="B7" s="46" t="s">
        <v>68</v>
      </c>
    </row>
    <row r="8" customFormat="false" ht="15" hidden="false" customHeight="false" outlineLevel="0" collapsed="false">
      <c r="A8" s="45" t="n">
        <v>46145</v>
      </c>
      <c r="B8" s="46" t="s">
        <v>69</v>
      </c>
    </row>
    <row r="9" customFormat="false" ht="15" hidden="false" customHeight="false" outlineLevel="0" collapsed="false">
      <c r="A9" s="45" t="n">
        <v>46146</v>
      </c>
      <c r="B9" s="46" t="s">
        <v>70</v>
      </c>
    </row>
    <row r="10" customFormat="false" ht="15" hidden="false" customHeight="false" outlineLevel="0" collapsed="false">
      <c r="A10" s="45" t="n">
        <v>46147</v>
      </c>
      <c r="B10" s="46" t="s">
        <v>71</v>
      </c>
    </row>
    <row r="11" customFormat="false" ht="15" hidden="false" customHeight="false" outlineLevel="0" collapsed="false">
      <c r="A11" s="45" t="n">
        <v>46148</v>
      </c>
      <c r="B11" s="46" t="s">
        <v>72</v>
      </c>
    </row>
    <row r="12" customFormat="false" ht="15" hidden="false" customHeight="false" outlineLevel="0" collapsed="false">
      <c r="A12" s="45" t="n">
        <v>46223</v>
      </c>
      <c r="B12" s="46" t="s">
        <v>73</v>
      </c>
    </row>
    <row r="13" customFormat="false" ht="15" hidden="false" customHeight="false" outlineLevel="0" collapsed="false">
      <c r="A13" s="45" t="n">
        <v>46245</v>
      </c>
      <c r="B13" s="46" t="s">
        <v>74</v>
      </c>
    </row>
    <row r="14" customFormat="false" ht="15" hidden="false" customHeight="false" outlineLevel="0" collapsed="false">
      <c r="A14" s="45" t="n">
        <v>46286</v>
      </c>
      <c r="B14" s="46" t="s">
        <v>75</v>
      </c>
    </row>
    <row r="15" customFormat="false" ht="15" hidden="false" customHeight="false" outlineLevel="0" collapsed="false">
      <c r="A15" s="45" t="n">
        <v>46287</v>
      </c>
      <c r="B15" s="46" t="s">
        <v>76</v>
      </c>
    </row>
    <row r="16" customFormat="false" ht="15" hidden="false" customHeight="false" outlineLevel="0" collapsed="false">
      <c r="A16" s="45" t="n">
        <v>46288</v>
      </c>
      <c r="B16" s="46" t="s">
        <v>77</v>
      </c>
    </row>
    <row r="17" customFormat="false" ht="15" hidden="false" customHeight="false" outlineLevel="0" collapsed="false">
      <c r="A17" s="45" t="n">
        <v>46307</v>
      </c>
      <c r="B17" s="46" t="s">
        <v>78</v>
      </c>
    </row>
    <row r="18" customFormat="false" ht="15" hidden="false" customHeight="false" outlineLevel="0" collapsed="false">
      <c r="A18" s="45" t="n">
        <v>46329</v>
      </c>
      <c r="B18" s="46" t="s">
        <v>79</v>
      </c>
    </row>
    <row r="19" customFormat="false" ht="15" hidden="false" customHeight="false" outlineLevel="0" collapsed="false">
      <c r="A19" s="45" t="n">
        <v>46349</v>
      </c>
      <c r="B19" s="46" t="s">
        <v>80</v>
      </c>
    </row>
    <row r="20" customFormat="false" ht="15" hidden="false" customHeight="false" outlineLevel="0" collapsed="false">
      <c r="A20" s="45" t="n">
        <v>46388</v>
      </c>
      <c r="B20" s="46" t="s">
        <v>62</v>
      </c>
    </row>
    <row r="21" customFormat="false" ht="15" hidden="false" customHeight="false" outlineLevel="0" collapsed="false">
      <c r="A21" s="45" t="n">
        <v>46398</v>
      </c>
      <c r="B21" s="46" t="s">
        <v>64</v>
      </c>
    </row>
    <row r="22" customFormat="false" ht="15" hidden="false" customHeight="false" outlineLevel="0" collapsed="false">
      <c r="A22" s="45" t="n">
        <v>46429</v>
      </c>
      <c r="B22" s="46" t="s">
        <v>65</v>
      </c>
    </row>
    <row r="23" customFormat="false" ht="15" hidden="false" customHeight="false" outlineLevel="0" collapsed="false">
      <c r="A23" s="45" t="n">
        <v>46441</v>
      </c>
      <c r="B23" s="46" t="s">
        <v>66</v>
      </c>
    </row>
    <row r="24" customFormat="false" ht="15" hidden="false" customHeight="false" outlineLevel="0" collapsed="false">
      <c r="A24" s="45" t="n">
        <v>46467</v>
      </c>
      <c r="B24" s="46" t="s">
        <v>67</v>
      </c>
    </row>
    <row r="25" customFormat="false" ht="15" hidden="false" customHeight="false" outlineLevel="0" collapsed="false">
      <c r="A25" s="45" t="n">
        <v>46468</v>
      </c>
      <c r="B25" s="46" t="s">
        <v>72</v>
      </c>
    </row>
    <row r="26" customFormat="false" ht="15" hidden="false" customHeight="false" outlineLevel="0" collapsed="false">
      <c r="A26" s="45" t="n">
        <v>46506</v>
      </c>
      <c r="B26" s="46" t="s">
        <v>68</v>
      </c>
    </row>
    <row r="27" customFormat="false" ht="15" hidden="false" customHeight="false" outlineLevel="0" collapsed="false">
      <c r="A27" s="45" t="n">
        <v>46510</v>
      </c>
      <c r="B27" s="46" t="s">
        <v>69</v>
      </c>
    </row>
    <row r="28" customFormat="false" ht="15" hidden="false" customHeight="false" outlineLevel="0" collapsed="false">
      <c r="A28" s="45" t="n">
        <v>46511</v>
      </c>
      <c r="B28" s="46" t="s">
        <v>70</v>
      </c>
    </row>
    <row r="29" customFormat="false" ht="15" hidden="false" customHeight="false" outlineLevel="0" collapsed="false">
      <c r="A29" s="45" t="n">
        <v>46512</v>
      </c>
      <c r="B29" s="46" t="s">
        <v>71</v>
      </c>
    </row>
    <row r="30" customFormat="false" ht="15" hidden="false" customHeight="false" outlineLevel="0" collapsed="false">
      <c r="A30" s="45" t="n">
        <v>46587</v>
      </c>
      <c r="B30" s="46" t="s">
        <v>73</v>
      </c>
    </row>
    <row r="31" customFormat="false" ht="15" hidden="false" customHeight="false" outlineLevel="0" collapsed="false">
      <c r="A31" s="45" t="n">
        <v>46610</v>
      </c>
      <c r="B31" s="46" t="s">
        <v>74</v>
      </c>
    </row>
    <row r="32" customFormat="false" ht="15" hidden="false" customHeight="false" outlineLevel="0" collapsed="false">
      <c r="A32" s="45" t="n">
        <v>46650</v>
      </c>
      <c r="B32" s="46" t="s">
        <v>75</v>
      </c>
    </row>
    <row r="33" customFormat="false" ht="15" hidden="false" customHeight="false" outlineLevel="0" collapsed="false">
      <c r="A33" s="45" t="n">
        <v>46653</v>
      </c>
      <c r="B33" s="46" t="s">
        <v>77</v>
      </c>
    </row>
    <row r="34" customFormat="false" ht="15" hidden="false" customHeight="false" outlineLevel="0" collapsed="false">
      <c r="A34" s="45" t="n">
        <v>46671</v>
      </c>
      <c r="B34" s="46" t="s">
        <v>78</v>
      </c>
    </row>
    <row r="35" customFormat="false" ht="15" hidden="false" customHeight="false" outlineLevel="0" collapsed="false">
      <c r="A35" s="45" t="n">
        <v>46694</v>
      </c>
      <c r="B35" s="46" t="s">
        <v>79</v>
      </c>
    </row>
    <row r="36" customFormat="false" ht="15" hidden="false" customHeight="false" outlineLevel="0" collapsed="false">
      <c r="A36" s="45" t="n">
        <v>46714</v>
      </c>
      <c r="B36" s="46" t="s">
        <v>80</v>
      </c>
    </row>
    <row r="37" customFormat="false" ht="15" hidden="false" customHeight="false" outlineLevel="0" collapsed="false">
      <c r="A37" s="45" t="n">
        <v>46753</v>
      </c>
      <c r="B37" s="46" t="s">
        <v>62</v>
      </c>
    </row>
    <row r="38" customFormat="false" ht="15" hidden="false" customHeight="false" outlineLevel="0" collapsed="false">
      <c r="A38" s="45" t="n">
        <v>46762</v>
      </c>
      <c r="B38" s="46" t="s">
        <v>64</v>
      </c>
    </row>
    <row r="39" customFormat="false" ht="15" hidden="false" customHeight="false" outlineLevel="0" collapsed="false">
      <c r="A39" s="45" t="n">
        <v>46794</v>
      </c>
      <c r="B39" s="46" t="s">
        <v>65</v>
      </c>
    </row>
    <row r="40" customFormat="false" ht="15" hidden="false" customHeight="false" outlineLevel="0" collapsed="false">
      <c r="A40" s="45" t="n">
        <v>46806</v>
      </c>
      <c r="B40" s="46" t="s">
        <v>66</v>
      </c>
    </row>
    <row r="41" customFormat="false" ht="15" hidden="false" customHeight="false" outlineLevel="0" collapsed="false">
      <c r="A41" s="45" t="n">
        <v>46832</v>
      </c>
      <c r="B41" s="46" t="s">
        <v>67</v>
      </c>
    </row>
    <row r="42" customFormat="false" ht="15" hidden="false" customHeight="false" outlineLevel="0" collapsed="false">
      <c r="A42" s="45" t="n">
        <v>46872</v>
      </c>
      <c r="B42" s="46" t="s">
        <v>68</v>
      </c>
    </row>
    <row r="43" customFormat="false" ht="15" hidden="false" customHeight="false" outlineLevel="0" collapsed="false">
      <c r="A43" s="45" t="n">
        <v>46876</v>
      </c>
      <c r="B43" s="46" t="s">
        <v>69</v>
      </c>
    </row>
    <row r="44" customFormat="false" ht="15" hidden="false" customHeight="false" outlineLevel="0" collapsed="false">
      <c r="A44" s="45" t="n">
        <v>46877</v>
      </c>
      <c r="B44" s="46" t="s">
        <v>70</v>
      </c>
    </row>
    <row r="45" customFormat="false" ht="15" hidden="false" customHeight="false" outlineLevel="0" collapsed="false">
      <c r="A45" s="45" t="n">
        <v>46878</v>
      </c>
      <c r="B45" s="46" t="s">
        <v>71</v>
      </c>
    </row>
    <row r="46" customFormat="false" ht="15" hidden="false" customHeight="false" outlineLevel="0" collapsed="false">
      <c r="A46" s="45" t="n">
        <v>46951</v>
      </c>
      <c r="B46" s="46" t="s">
        <v>73</v>
      </c>
    </row>
    <row r="47" customFormat="false" ht="15" hidden="false" customHeight="false" outlineLevel="0" collapsed="false">
      <c r="A47" s="45" t="n">
        <v>46976</v>
      </c>
      <c r="B47" s="46" t="s">
        <v>74</v>
      </c>
    </row>
    <row r="48" customFormat="false" ht="15" hidden="false" customHeight="false" outlineLevel="0" collapsed="false">
      <c r="A48" s="45" t="n">
        <v>47014</v>
      </c>
      <c r="B48" s="46" t="s">
        <v>75</v>
      </c>
    </row>
    <row r="49" customFormat="false" ht="15" hidden="false" customHeight="false" outlineLevel="0" collapsed="false">
      <c r="A49" s="45" t="n">
        <v>47018</v>
      </c>
      <c r="B49" s="46" t="s">
        <v>77</v>
      </c>
    </row>
    <row r="50" customFormat="false" ht="15" hidden="false" customHeight="false" outlineLevel="0" collapsed="false">
      <c r="A50" s="45" t="n">
        <v>47035</v>
      </c>
      <c r="B50" s="46" t="s">
        <v>78</v>
      </c>
    </row>
    <row r="51" customFormat="false" ht="15" hidden="false" customHeight="false" outlineLevel="0" collapsed="false">
      <c r="A51" s="45" t="n">
        <v>47060</v>
      </c>
      <c r="B51" s="46" t="s">
        <v>79</v>
      </c>
    </row>
    <row r="52" customFormat="false" ht="15" hidden="false" customHeight="false" outlineLevel="0" collapsed="false">
      <c r="A52" s="45" t="n">
        <v>47080</v>
      </c>
      <c r="B52" s="46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10"/>
  </cols>
  <sheetData>
    <row r="2" customFormat="false" ht="19.4" hidden="false" customHeight="false" outlineLevel="0" collapsed="false">
      <c r="B2" s="47" t="s">
        <v>81</v>
      </c>
    </row>
    <row r="3" customFormat="false" ht="44" hidden="false" customHeight="false" outlineLevel="0" collapsed="false">
      <c r="B3" s="48" t="s">
        <v>82</v>
      </c>
    </row>
    <row r="4" customFormat="false" ht="15" hidden="false" customHeight="false" outlineLevel="0" collapsed="false">
      <c r="B4" s="48" t="s">
        <v>83</v>
      </c>
    </row>
    <row r="5" customFormat="false" ht="15" hidden="false" customHeight="false" outlineLevel="0" collapsed="false">
      <c r="B5" s="48" t="s">
        <v>84</v>
      </c>
    </row>
    <row r="6" customFormat="false" ht="15" hidden="false" customHeight="false" outlineLevel="0" collapsed="false">
      <c r="B6" s="48" t="s">
        <v>85</v>
      </c>
    </row>
    <row r="7" customFormat="false" ht="29.85" hidden="false" customHeight="false" outlineLevel="0" collapsed="false">
      <c r="B7" s="48" t="s">
        <v>86</v>
      </c>
    </row>
    <row r="8" customFormat="false" ht="15" hidden="false" customHeight="false" outlineLevel="0" collapsed="false">
      <c r="B8" s="48" t="s">
        <v>87</v>
      </c>
    </row>
    <row r="9" customFormat="false" ht="15" hidden="false" customHeight="false" outlineLevel="0" collapsed="false">
      <c r="B9" s="48" t="s">
        <v>88</v>
      </c>
    </row>
    <row r="10" customFormat="false" ht="15" hidden="false" customHeight="false" outlineLevel="0" collapsed="false">
      <c r="B10" s="48"/>
    </row>
    <row r="11" customFormat="false" ht="19.4" hidden="false" customHeight="false" outlineLevel="0" collapsed="false">
      <c r="B11" s="47" t="s">
        <v>89</v>
      </c>
    </row>
    <row r="12" customFormat="false" ht="15" hidden="false" customHeight="false" outlineLevel="0" collapsed="false">
      <c r="B12" s="49" t="s">
        <v>90</v>
      </c>
    </row>
    <row r="13" customFormat="false" ht="15" hidden="false" customHeight="false" outlineLevel="0" collapsed="false">
      <c r="B13" s="49" t="s">
        <v>91</v>
      </c>
    </row>
    <row r="14" customFormat="false" ht="15" hidden="false" customHeight="false" outlineLevel="0" collapsed="false">
      <c r="B14" s="49" t="s">
        <v>92</v>
      </c>
    </row>
    <row r="15" customFormat="false" ht="15" hidden="false" customHeight="false" outlineLevel="0" collapsed="false">
      <c r="B15" s="49"/>
    </row>
    <row r="16" customFormat="false" ht="15" hidden="false" customHeight="false" outlineLevel="0" collapsed="false">
      <c r="B16" s="49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2026-10-22T04:30:16Z</dcterms:created>
  <dc:creator>openpyxl</dc:creator>
  <dc:description/>
  <dc:language>en-US</dc:language>
  <cp:lastModifiedBy/>
  <dcterms:modified xsi:type="dcterms:W3CDTF">2026-10-22T13:30:21Z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