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期限管理表" sheetId="1" state="visible" r:id="rId3"/>
    <sheet name="決算月別早見表" sheetId="2" state="visible" r:id="rId4"/>
    <sheet name="使い方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<sst xmlns="http://schemas.openxmlformats.org/spreadsheetml/2006/main" count="69" uniqueCount="65">
  <si>
    <t xml:space="preserve">経審 有効期限・申請スケジュール管理表</t>
  </si>
  <si>
    <t xml:space="preserve">黄色のセルに入力すると、期限が自動で計算されます。（日付は「目安」です。正確な期限は許可行政庁の手引きで確認してください）</t>
  </si>
  <si>
    <t xml:space="preserve">■ 入力</t>
  </si>
  <si>
    <t xml:space="preserve">会社名</t>
  </si>
  <si>
    <t xml:space="preserve">○○建設株式会社</t>
  </si>
  <si>
    <t xml:space="preserve">決算日（＝審査基準日）</t>
  </si>
  <si>
    <r>
      <rPr>
        <sz val="9"/>
        <color rgb="FF595959"/>
        <rFont val="Noto Sans CJK SC"/>
        <family val="2"/>
      </rPr>
      <t xml:space="preserve">例：</t>
    </r>
    <r>
      <rPr>
        <sz val="9"/>
        <color rgb="FF595959"/>
        <rFont val="Meiryo UI"/>
        <family val="0"/>
        <charset val="1"/>
      </rPr>
      <t xml:space="preserve">8</t>
    </r>
    <r>
      <rPr>
        <sz val="9"/>
        <color rgb="FF595959"/>
        <rFont val="Noto Sans CJK SC"/>
        <family val="2"/>
      </rPr>
      <t xml:space="preserve">月決算なら </t>
    </r>
    <r>
      <rPr>
        <sz val="9"/>
        <color rgb="FF595959"/>
        <rFont val="Meiryo UI"/>
        <family val="0"/>
        <charset val="1"/>
      </rPr>
      <t xml:space="preserve">2026/8/31</t>
    </r>
  </si>
  <si>
    <t xml:space="preserve">■ 目安の設定（変更できます）</t>
  </si>
  <si>
    <t xml:space="preserve">準備開始の目安（決算日から○か月後）</t>
  </si>
  <si>
    <t xml:space="preserve">か月</t>
  </si>
  <si>
    <t xml:space="preserve">経審申請の目標（決算日から○か月後）</t>
  </si>
  <si>
    <t xml:space="preserve">期限が近いと赤く表示する日数</t>
  </si>
  <si>
    <t xml:space="preserve">日</t>
  </si>
  <si>
    <t xml:space="preserve">■ 今期のスケジュール（自動計算）</t>
  </si>
  <si>
    <t xml:space="preserve">項目</t>
  </si>
  <si>
    <t xml:space="preserve">日付</t>
  </si>
  <si>
    <t xml:space="preserve">残り日数</t>
  </si>
  <si>
    <t xml:space="preserve">説明</t>
  </si>
  <si>
    <t xml:space="preserve">決算日（審査基準日）</t>
  </si>
  <si>
    <t xml:space="preserve">今期の経審の起点になる日</t>
  </si>
  <si>
    <t xml:space="preserve">準備開始の目安</t>
  </si>
  <si>
    <t xml:space="preserve">決算書・工事経歴・技術職員の情報をそろえ始める</t>
  </si>
  <si>
    <t xml:space="preserve">決算変更届の提出期限</t>
  </si>
  <si>
    <r>
      <rPr>
        <sz val="9"/>
        <rFont val="Noto Sans CJK SC"/>
        <family val="2"/>
      </rPr>
      <t xml:space="preserve">決算日から</t>
    </r>
    <r>
      <rPr>
        <sz val="9"/>
        <rFont val="Meiryo UI"/>
        <family val="0"/>
        <charset val="1"/>
      </rPr>
      <t xml:space="preserve">4</t>
    </r>
    <r>
      <rPr>
        <sz val="9"/>
        <rFont val="Noto Sans CJK SC"/>
        <family val="2"/>
      </rPr>
      <t xml:space="preserve">か月以内に許可行政庁へ提出</t>
    </r>
  </si>
  <si>
    <t xml:space="preserve">経審申請の目標日</t>
  </si>
  <si>
    <t xml:space="preserve">経営状況分析を済ませ、経審を申請しておきたい日</t>
  </si>
  <si>
    <t xml:space="preserve">前期の結果の有効期限</t>
  </si>
  <si>
    <t xml:space="preserve">この日までに今期の結果通知書を受け取る（空白期間を作らない）</t>
  </si>
  <si>
    <t xml:space="preserve">今期の結果の有効期限</t>
  </si>
  <si>
    <r>
      <rPr>
        <sz val="9"/>
        <rFont val="Noto Sans CJK SC"/>
        <family val="2"/>
      </rPr>
      <t xml:space="preserve">今期の結果通知書が使える最終日（審査基準日から</t>
    </r>
    <r>
      <rPr>
        <sz val="9"/>
        <rFont val="Meiryo UI"/>
        <family val="0"/>
        <charset val="1"/>
      </rPr>
      <t xml:space="preserve">1</t>
    </r>
    <r>
      <rPr>
        <sz val="9"/>
        <rFont val="Noto Sans CJK SC"/>
        <family val="2"/>
      </rPr>
      <t xml:space="preserve">年</t>
    </r>
    <r>
      <rPr>
        <sz val="9"/>
        <rFont val="Meiryo UI"/>
        <family val="0"/>
        <charset val="1"/>
      </rPr>
      <t xml:space="preserve">7</t>
    </r>
    <r>
      <rPr>
        <sz val="9"/>
        <rFont val="Noto Sans CJK SC"/>
        <family val="2"/>
      </rPr>
      <t xml:space="preserve">か月）</t>
    </r>
  </si>
  <si>
    <r>
      <rPr>
        <b val="true"/>
        <sz val="12"/>
        <rFont val="Meiryo UI"/>
        <family val="0"/>
        <charset val="1"/>
      </rPr>
      <t xml:space="preserve">■ 5</t>
    </r>
    <r>
      <rPr>
        <b val="true"/>
        <sz val="12"/>
        <rFont val="Noto Sans CJK SC"/>
        <family val="2"/>
      </rPr>
      <t xml:space="preserve">年分の予定（自動計算）</t>
    </r>
  </si>
  <si>
    <t xml:space="preserve">審査基準日（決算日）</t>
  </si>
  <si>
    <t xml:space="preserve">決算変更届の期限</t>
  </si>
  <si>
    <t xml:space="preserve">結果の有効期限</t>
  </si>
  <si>
    <t xml:space="preserve">※次の結果の有効期限が前の期限と重なっていれば、空白期間はありません。</t>
  </si>
  <si>
    <r>
      <rPr>
        <sz val="9"/>
        <color rgb="FF595959"/>
        <rFont val="Noto Sans CJK SC"/>
        <family val="2"/>
      </rPr>
      <t xml:space="preserve">※有効期限は「審査基準日から</t>
    </r>
    <r>
      <rPr>
        <sz val="9"/>
        <color rgb="FF595959"/>
        <rFont val="Meiryo UI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年</t>
    </r>
    <r>
      <rPr>
        <sz val="9"/>
        <color rgb="FF595959"/>
        <rFont val="Meiryo UI"/>
        <family val="0"/>
        <charset val="1"/>
      </rPr>
      <t xml:space="preserve">7</t>
    </r>
    <r>
      <rPr>
        <sz val="9"/>
        <color rgb="FF595959"/>
        <rFont val="Noto Sans CJK SC"/>
        <family val="2"/>
      </rPr>
      <t xml:space="preserve">か月」の目安として、応当日の前日で計算しています。</t>
    </r>
  </si>
  <si>
    <r>
      <rPr>
        <sz val="9"/>
        <color rgb="FF1F4E79"/>
        <rFont val="Noto Sans CJK SC"/>
        <family val="2"/>
      </rPr>
      <t xml:space="preserve">提供：定時帰宅検討会（</t>
    </r>
    <r>
      <rPr>
        <sz val="9"/>
        <color rgb="FF1F4E79"/>
        <rFont val="Meiryo UI"/>
        <family val="0"/>
        <charset val="1"/>
      </rPr>
      <t xml:space="preserve">not-change-but-side.com</t>
    </r>
    <r>
      <rPr>
        <sz val="9"/>
        <color rgb="FF1F4E79"/>
        <rFont val="Noto Sans CJK SC"/>
        <family val="2"/>
      </rPr>
      <t xml:space="preserve">）</t>
    </r>
  </si>
  <si>
    <t xml:space="preserve">決算月別 早見表（月末決算の場合）</t>
  </si>
  <si>
    <t xml:space="preserve">基準にする年（決算の年）</t>
  </si>
  <si>
    <t xml:space="preserve">決算月</t>
  </si>
  <si>
    <t xml:space="preserve">結果の有効期限（目安）</t>
  </si>
  <si>
    <r>
      <rPr>
        <sz val="11"/>
        <rFont val="Meiryo UI"/>
        <family val="0"/>
        <charset val="1"/>
      </rPr>
      <t xml:space="preserve">1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</si>
  <si>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2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</si>
  <si>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3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</si>
  <si>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4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</si>
  <si>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5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</si>
  <si>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6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</si>
  <si>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7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</si>
  <si>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8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</si>
  <si>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9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</si>
  <si>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10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</si>
  <si>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11</t>
    </r>
    <r>
      <rPr>
        <sz val="11"/>
        <rFont val="Noto Sans CJK SC"/>
        <family val="2"/>
      </rPr>
      <t xml:space="preserve">月</t>
    </r>
  </si>
  <si>
    <r>
      <rPr>
        <sz val="11"/>
        <rFont val="Meiryo UI"/>
        <family val="0"/>
        <charset val="1"/>
      </rPr>
      <t xml:space="preserve">12</t>
    </r>
    <r>
      <rPr>
        <sz val="11"/>
        <rFont val="Noto Sans CJK SC"/>
        <family val="2"/>
      </rPr>
      <t xml:space="preserve">月</t>
    </r>
  </si>
  <si>
    <t xml:space="preserve">※日付は目安です。正確な期限は、手元の結果通知書と許可行政庁の手引きで確認してください。</t>
  </si>
  <si>
    <t xml:space="preserve">使い方</t>
  </si>
  <si>
    <r>
      <rPr>
        <sz val="10"/>
        <rFont val="Meiryo UI"/>
        <family val="0"/>
        <charset val="1"/>
      </rPr>
      <t xml:space="preserve">1. </t>
    </r>
    <r>
      <rPr>
        <sz val="10"/>
        <rFont val="Noto Sans CJK SC"/>
        <family val="2"/>
      </rPr>
      <t xml:space="preserve">「期限管理表」シートの黄色いセルに、会社名と決算日（審査基準日）を入力します。</t>
    </r>
  </si>
  <si>
    <r>
      <rPr>
        <sz val="10"/>
        <rFont val="Meiryo UI"/>
        <family val="0"/>
        <charset val="1"/>
      </rPr>
      <t xml:space="preserve">2. </t>
    </r>
    <r>
      <rPr>
        <sz val="10"/>
        <rFont val="Noto Sans CJK SC"/>
        <family val="2"/>
      </rPr>
      <t xml:space="preserve">今期のスケジュールと、</t>
    </r>
    <r>
      <rPr>
        <sz val="10"/>
        <rFont val="Meiryo UI"/>
        <family val="0"/>
        <charset val="1"/>
      </rPr>
      <t xml:space="preserve">5</t>
    </r>
    <r>
      <rPr>
        <sz val="10"/>
        <rFont val="Noto Sans CJK SC"/>
        <family val="2"/>
      </rPr>
      <t xml:space="preserve">年分の予定が自動で計算されます。</t>
    </r>
  </si>
  <si>
    <r>
      <rPr>
        <sz val="10"/>
        <rFont val="Meiryo UI"/>
        <family val="0"/>
        <charset val="1"/>
      </rPr>
      <t xml:space="preserve">3. </t>
    </r>
    <r>
      <rPr>
        <sz val="10"/>
        <rFont val="Noto Sans CJK SC"/>
        <family val="2"/>
      </rPr>
      <t xml:space="preserve">「目安の設定」で、準備開始や経審申請の目標を、自社のペースに合わせて変更できます。</t>
    </r>
  </si>
  <si>
    <r>
      <rPr>
        <sz val="10"/>
        <rFont val="Meiryo UI"/>
        <family val="0"/>
        <charset val="1"/>
      </rPr>
      <t xml:space="preserve">4. </t>
    </r>
    <r>
      <rPr>
        <sz val="10"/>
        <rFont val="Noto Sans CJK SC"/>
        <family val="2"/>
      </rPr>
      <t xml:space="preserve">残り日数が設定した日数以下になると、赤く表示されます。</t>
    </r>
  </si>
  <si>
    <r>
      <rPr>
        <sz val="10"/>
        <rFont val="Meiryo UI"/>
        <family val="0"/>
        <charset val="1"/>
      </rPr>
      <t xml:space="preserve">5. </t>
    </r>
    <r>
      <rPr>
        <sz val="10"/>
        <rFont val="Noto Sans CJK SC"/>
        <family val="2"/>
      </rPr>
      <t xml:space="preserve">「決算月別早見表」シートでは、年を入れると</t>
    </r>
    <r>
      <rPr>
        <sz val="10"/>
        <rFont val="Meiryo UI"/>
        <family val="0"/>
        <charset val="1"/>
      </rPr>
      <t xml:space="preserve">12</t>
    </r>
    <r>
      <rPr>
        <sz val="10"/>
        <rFont val="Noto Sans CJK SC"/>
        <family val="2"/>
      </rPr>
      <t xml:space="preserve">か月分の期限を一覧で確認できます。</t>
    </r>
  </si>
  <si>
    <t xml:space="preserve">注意</t>
  </si>
  <si>
    <r>
      <rPr>
        <sz val="10"/>
        <rFont val="Noto Sans CJK SC"/>
        <family val="2"/>
      </rPr>
      <t xml:space="preserve">・有効期限は「審査基準日から</t>
    </r>
    <r>
      <rPr>
        <sz val="10"/>
        <rFont val="Meiryo UI"/>
        <family val="0"/>
        <charset val="1"/>
      </rPr>
      <t xml:space="preserve">1</t>
    </r>
    <r>
      <rPr>
        <sz val="10"/>
        <rFont val="Noto Sans CJK SC"/>
        <family val="2"/>
      </rPr>
      <t xml:space="preserve">年</t>
    </r>
    <r>
      <rPr>
        <sz val="10"/>
        <rFont val="Meiryo UI"/>
        <family val="0"/>
        <charset val="1"/>
      </rPr>
      <t xml:space="preserve">7</t>
    </r>
    <r>
      <rPr>
        <sz val="10"/>
        <rFont val="Noto Sans CJK SC"/>
        <family val="2"/>
      </rPr>
      <t xml:space="preserve">か月」の目安として計算しています。</t>
    </r>
  </si>
  <si>
    <r>
      <rPr>
        <sz val="10"/>
        <rFont val="Noto Sans CJK SC"/>
        <family val="2"/>
      </rPr>
      <t xml:space="preserve">・決算変更届の期限は「決算日から</t>
    </r>
    <r>
      <rPr>
        <sz val="10"/>
        <rFont val="Meiryo UI"/>
        <family val="0"/>
        <charset val="1"/>
      </rPr>
      <t xml:space="preserve">4</t>
    </r>
    <r>
      <rPr>
        <sz val="10"/>
        <rFont val="Noto Sans CJK SC"/>
        <family val="2"/>
      </rPr>
      <t xml:space="preserve">か月以内」として計算しています。</t>
    </r>
  </si>
  <si>
    <t xml:space="preserve">・審査にかかる期間は許可行政庁によって異なります。正確な期限や手続きは、各許可行政庁の手引きで必ず確認してください。</t>
  </si>
  <si>
    <r>
      <rPr>
        <sz val="10"/>
        <rFont val="Noto Sans CJK SC"/>
        <family val="2"/>
      </rPr>
      <t xml:space="preserve">提供：定時帰宅検討会（</t>
    </r>
    <r>
      <rPr>
        <sz val="10"/>
        <rFont val="Meiryo UI"/>
        <family val="0"/>
        <charset val="1"/>
      </rPr>
      <t xml:space="preserve">https://not-change-but-side.com/</t>
    </r>
    <r>
      <rPr>
        <sz val="10"/>
        <rFont val="Noto Sans CJK SC"/>
        <family val="2"/>
      </rPr>
      <t xml:space="preserve">）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</si>
</sst>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年m\月d\日"/>
    <numFmt numFmtId="166" formatCode="0\日;&quot;経過&quot;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79"/>
      <name val="Noto Sans CJK SC"/>
      <family val="2"/>
    </font>
    <font>
      <sz val="9"/>
      <color rgb="FF595959"/>
      <name val="Noto Sans CJK SC"/>
      <family val="2"/>
    </font>
    <font>
      <b val="true"/>
      <sz val="12"/>
      <name val="Noto Sans CJK SC"/>
      <family val="2"/>
    </font>
    <font>
      <b val="true"/>
      <sz val="11"/>
      <name val="Noto Sans CJK SC"/>
      <family val="2"/>
    </font>
    <font>
      <sz val="11"/>
      <color rgb="FF0000FF"/>
      <name val="Noto Sans CJK SC"/>
      <family val="2"/>
    </font>
    <font>
      <sz val="11"/>
      <color rgb="FF0000FF"/>
      <name val="Meiryo UI"/>
      <family val="0"/>
      <charset val="1"/>
    </font>
    <font>
      <sz val="9"/>
      <color rgb="FF595959"/>
      <name val="Meiryo UI"/>
      <family val="0"/>
      <charset val="1"/>
    </font>
    <font>
      <sz val="11"/>
      <name val="Noto Sans CJK SC"/>
      <family val="2"/>
    </font>
    <font>
      <b val="true"/>
      <sz val="11"/>
      <color rgb="FFFFFFFF"/>
      <name val="Noto Sans CJK SC"/>
      <family val="2"/>
    </font>
    <font>
      <sz val="11"/>
      <name val="Meiryo UI"/>
      <family val="0"/>
      <charset val="1"/>
    </font>
    <font>
      <sz val="9"/>
      <name val="Noto Sans CJK SC"/>
      <family val="2"/>
    </font>
    <font>
      <sz val="9"/>
      <name val="Meiryo UI"/>
      <family val="0"/>
      <charset val="1"/>
    </font>
    <font>
      <b val="true"/>
      <sz val="12"/>
      <name val="Meiryo UI"/>
      <family val="0"/>
      <charset val="1"/>
    </font>
    <font>
      <sz val="9"/>
      <color rgb="FF1F4E79"/>
      <name val="Noto Sans CJK SC"/>
      <family val="2"/>
    </font>
    <font>
      <sz val="9"/>
      <color rgb="FF1F4E79"/>
      <name val="Meiryo UI"/>
      <family val="0"/>
      <charset val="1"/>
    </font>
    <font>
      <b val="true"/>
      <sz val="14"/>
      <color rgb="FF1F4E79"/>
      <name val="Noto Sans CJK SC"/>
      <family val="2"/>
    </font>
    <font>
      <sz val="10"/>
      <name val="Meiryo UI"/>
      <family val="0"/>
      <charset val="1"/>
    </font>
    <font>
      <sz val="10"/>
      <name val="Noto Sans CJK SC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7E6E6"/>
      </patternFill>
    </fill>
    <fill>
      <patternFill patternType="solid">
        <fgColor rgb="FFFFF59D"/>
        <bgColor rgb="FFF2F2F2"/>
      </patternFill>
    </fill>
    <fill>
      <patternFill patternType="solid">
        <fgColor rgb="FF1F4E79"/>
        <bgColor rgb="FF003366"/>
      </patternFill>
    </fill>
    <fill>
      <patternFill patternType="solid">
        <fgColor rgb="FFDDEBF7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color rgb="FF808080"/>
      </font>
      <fill>
        <patternFill>
          <bgColor rgb="FFE7E6E6"/>
        </patternFill>
      </fill>
    </dxf>
    <dxf>
      <font>
        <b val="1"/>
        <color rgb="FFC00000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7E6E6"/>
      <rgbColor rgb="FFCCFFCC"/>
      <rgbColor rgb="FFFFF59D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22"/>
    <col collapsed="false" customWidth="true" hidden="false" outlineLevel="0" max="4" min="4" style="0" width="16"/>
    <col collapsed="false" customWidth="true" hidden="false" outlineLevel="0" max="5" min="5" style="0" width="5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  <c r="C3" s="2"/>
      <c r="D3" s="2"/>
      <c r="E3" s="2"/>
    </row>
    <row r="5" customFormat="false" ht="15" hidden="false" customHeight="false" outlineLevel="0" collapsed="false">
      <c r="B5" s="3" t="s">
        <v>2</v>
      </c>
    </row>
    <row r="6" customFormat="false" ht="17.15" hidden="false" customHeight="true" outlineLevel="0" collapsed="false">
      <c r="B6" s="4" t="s">
        <v>3</v>
      </c>
      <c r="C6" s="5" t="s">
        <v>4</v>
      </c>
      <c r="D6" s="5"/>
    </row>
    <row r="7" customFormat="false" ht="17.15" hidden="false" customHeight="false" outlineLevel="0" collapsed="false">
      <c r="B7" s="4" t="s">
        <v>5</v>
      </c>
      <c r="C7" s="6" t="n">
        <v>46265</v>
      </c>
      <c r="D7" s="6"/>
      <c r="E7" s="7" t="s">
        <v>6</v>
      </c>
    </row>
    <row r="9" customFormat="false" ht="15" hidden="false" customHeight="false" outlineLevel="0" collapsed="false">
      <c r="B9" s="3" t="s">
        <v>7</v>
      </c>
    </row>
    <row r="10" customFormat="false" ht="17.15" hidden="false" customHeight="false" outlineLevel="0" collapsed="false">
      <c r="B10" s="8" t="s">
        <v>8</v>
      </c>
      <c r="C10" s="9" t="n">
        <v>1</v>
      </c>
      <c r="D10" s="10" t="s">
        <v>9</v>
      </c>
    </row>
    <row r="11" customFormat="false" ht="17.15" hidden="false" customHeight="false" outlineLevel="0" collapsed="false">
      <c r="B11" s="8" t="s">
        <v>10</v>
      </c>
      <c r="C11" s="9" t="n">
        <v>4</v>
      </c>
      <c r="D11" s="10" t="s">
        <v>9</v>
      </c>
    </row>
    <row r="12" customFormat="false" ht="17.15" hidden="false" customHeight="false" outlineLevel="0" collapsed="false">
      <c r="B12" s="8" t="s">
        <v>11</v>
      </c>
      <c r="C12" s="9" t="n">
        <v>60</v>
      </c>
      <c r="D12" s="10" t="s">
        <v>12</v>
      </c>
    </row>
    <row r="14" customFormat="false" ht="15" hidden="false" customHeight="false" outlineLevel="0" collapsed="false">
      <c r="B14" s="3" t="s">
        <v>13</v>
      </c>
    </row>
    <row r="15" customFormat="false" ht="17.15" hidden="false" customHeight="false" outlineLevel="0" collapsed="false">
      <c r="B15" s="11" t="s">
        <v>14</v>
      </c>
      <c r="C15" s="11" t="s">
        <v>15</v>
      </c>
      <c r="D15" s="11" t="s">
        <v>16</v>
      </c>
      <c r="E15" s="11" t="s">
        <v>17</v>
      </c>
    </row>
    <row r="16" customFormat="false" ht="30" hidden="false" customHeight="true" outlineLevel="0" collapsed="false">
      <c r="B16" s="12" t="s">
        <v>18</v>
      </c>
      <c r="C16" s="13" t="n">
        <f aca="false">$C$7</f>
        <v>46265</v>
      </c>
      <c r="D16" s="14" t="n">
        <f aca="true">IF(C16="","",C16-TODAY())</f>
        <v>-47</v>
      </c>
      <c r="E16" s="15" t="s">
        <v>19</v>
      </c>
    </row>
    <row r="17" customFormat="false" ht="30" hidden="false" customHeight="true" outlineLevel="0" collapsed="false">
      <c r="B17" s="12" t="s">
        <v>20</v>
      </c>
      <c r="C17" s="13" t="n">
        <f aca="false">EDATE($C$7,$C$10)</f>
        <v>46295</v>
      </c>
      <c r="D17" s="14" t="n">
        <f aca="true">IF(C17="","",C17-TODAY())</f>
        <v>-17</v>
      </c>
      <c r="E17" s="15" t="s">
        <v>21</v>
      </c>
    </row>
    <row r="18" customFormat="false" ht="30" hidden="false" customHeight="true" outlineLevel="0" collapsed="false">
      <c r="B18" s="12" t="s">
        <v>22</v>
      </c>
      <c r="C18" s="13" t="n">
        <f aca="false">EDATE($C$7,4)</f>
        <v>46387</v>
      </c>
      <c r="D18" s="14" t="n">
        <f aca="true">IF(C18="","",C18-TODAY())</f>
        <v>75</v>
      </c>
      <c r="E18" s="15" t="s">
        <v>23</v>
      </c>
    </row>
    <row r="19" customFormat="false" ht="30" hidden="false" customHeight="true" outlineLevel="0" collapsed="false">
      <c r="B19" s="12" t="s">
        <v>24</v>
      </c>
      <c r="C19" s="13" t="n">
        <f aca="false">EDATE($C$7,$C$11)</f>
        <v>46387</v>
      </c>
      <c r="D19" s="14" t="n">
        <f aca="true">IF(C19="","",C19-TODAY())</f>
        <v>75</v>
      </c>
      <c r="E19" s="15" t="s">
        <v>25</v>
      </c>
    </row>
    <row r="20" customFormat="false" ht="30" hidden="false" customHeight="true" outlineLevel="0" collapsed="false">
      <c r="B20" s="16" t="s">
        <v>26</v>
      </c>
      <c r="C20" s="17" t="n">
        <f aca="false">EDATE($C$7,7)-1</f>
        <v>46476</v>
      </c>
      <c r="D20" s="14" t="n">
        <f aca="true">IF(C20="","",C20-TODAY())</f>
        <v>164</v>
      </c>
      <c r="E20" s="15" t="s">
        <v>27</v>
      </c>
    </row>
    <row r="21" customFormat="false" ht="30" hidden="false" customHeight="true" outlineLevel="0" collapsed="false">
      <c r="B21" s="16" t="s">
        <v>28</v>
      </c>
      <c r="C21" s="17" t="n">
        <f aca="false">EDATE($C$7,19)-1</f>
        <v>46842</v>
      </c>
      <c r="D21" s="14" t="n">
        <f aca="true">IF(C21="","",C21-TODAY())</f>
        <v>530</v>
      </c>
      <c r="E21" s="15" t="s">
        <v>29</v>
      </c>
    </row>
    <row r="23" customFormat="false" ht="19.4" hidden="false" customHeight="false" outlineLevel="0" collapsed="false">
      <c r="B23" s="18" t="s">
        <v>30</v>
      </c>
    </row>
    <row r="24" customFormat="false" ht="32.8" hidden="false" customHeight="false" outlineLevel="0" collapsed="false">
      <c r="B24" s="11" t="s">
        <v>31</v>
      </c>
      <c r="C24" s="11" t="s">
        <v>32</v>
      </c>
      <c r="D24" s="11" t="s">
        <v>24</v>
      </c>
      <c r="E24" s="11" t="s">
        <v>33</v>
      </c>
    </row>
    <row r="25" customFormat="false" ht="32.8" hidden="false" customHeight="false" outlineLevel="0" collapsed="false">
      <c r="B25" s="13" t="n">
        <f aca="false">EDATE($C$7,0)</f>
        <v>46265</v>
      </c>
      <c r="C25" s="13" t="n">
        <f aca="false">EDATE(B25,4)</f>
        <v>46387</v>
      </c>
      <c r="D25" s="13" t="n">
        <f aca="false">EDATE(B25,$C$11)</f>
        <v>46387</v>
      </c>
      <c r="E25" s="13" t="n">
        <f aca="false">EDATE(B25,19)-1</f>
        <v>46842</v>
      </c>
    </row>
    <row r="26" customFormat="false" ht="17.15" hidden="false" customHeight="false" outlineLevel="0" collapsed="false">
      <c r="B26" s="13" t="n">
        <f aca="false">EDATE($C$7,12)</f>
        <v>46630</v>
      </c>
      <c r="C26" s="13" t="n">
        <f aca="false">EDATE(B26,4)</f>
        <v>46752</v>
      </c>
      <c r="D26" s="13" t="n">
        <f aca="false">EDATE(B26,$C$11)</f>
        <v>46752</v>
      </c>
      <c r="E26" s="13" t="n">
        <f aca="false">EDATE(B26,19)-1</f>
        <v>47207</v>
      </c>
    </row>
    <row r="27" customFormat="false" ht="32.8" hidden="false" customHeight="false" outlineLevel="0" collapsed="false">
      <c r="B27" s="13" t="n">
        <f aca="false">EDATE($C$7,24)</f>
        <v>46996</v>
      </c>
      <c r="C27" s="13" t="n">
        <f aca="false">EDATE(B27,4)</f>
        <v>47118</v>
      </c>
      <c r="D27" s="13" t="n">
        <f aca="false">EDATE(B27,$C$11)</f>
        <v>47118</v>
      </c>
      <c r="E27" s="13" t="n">
        <f aca="false">EDATE(B27,19)-1</f>
        <v>47572</v>
      </c>
    </row>
    <row r="28" customFormat="false" ht="32.8" hidden="false" customHeight="false" outlineLevel="0" collapsed="false">
      <c r="B28" s="13" t="n">
        <f aca="false">EDATE($C$7,36)</f>
        <v>47361</v>
      </c>
      <c r="C28" s="13" t="n">
        <f aca="false">EDATE(B28,4)</f>
        <v>47483</v>
      </c>
      <c r="D28" s="13" t="n">
        <f aca="false">EDATE(B28,$C$11)</f>
        <v>47483</v>
      </c>
      <c r="E28" s="13" t="n">
        <f aca="false">EDATE(B28,19)-1</f>
        <v>47937</v>
      </c>
    </row>
    <row r="29" customFormat="false" ht="32.8" hidden="false" customHeight="false" outlineLevel="0" collapsed="false">
      <c r="B29" s="13" t="n">
        <f aca="false">EDATE($C$7,48)</f>
        <v>47726</v>
      </c>
      <c r="C29" s="13" t="n">
        <f aca="false">EDATE(B29,4)</f>
        <v>47848</v>
      </c>
      <c r="D29" s="13" t="n">
        <f aca="false">EDATE(B29,$C$11)</f>
        <v>47848</v>
      </c>
      <c r="E29" s="13" t="n">
        <f aca="false">EDATE(B29,19)-1</f>
        <v>48303</v>
      </c>
    </row>
    <row r="31" customFormat="false" ht="15" hidden="false" customHeight="false" outlineLevel="0" collapsed="false">
      <c r="B31" s="7" t="s">
        <v>34</v>
      </c>
    </row>
    <row r="32" customFormat="false" ht="15" hidden="false" customHeight="false" outlineLevel="0" collapsed="false">
      <c r="B32" s="7" t="s">
        <v>35</v>
      </c>
    </row>
    <row r="33" customFormat="false" ht="15" hidden="false" customHeight="false" outlineLevel="0" collapsed="false">
      <c r="B33" s="19" t="s">
        <v>36</v>
      </c>
    </row>
  </sheetData>
  <mergeCells count="3">
    <mergeCell ref="B3:E3"/>
    <mergeCell ref="C6:D6"/>
    <mergeCell ref="C7:D7"/>
  </mergeCells>
  <conditionalFormatting sqref="D16:D21">
    <cfRule type="expression" priority="2" aboveAverage="0" equalAverage="0" bottom="0" percent="0" rank="0" text="" dxfId="0">
      <formula>AND(ISNUMBER(D16),D16&lt;0)</formula>
    </cfRule>
    <cfRule type="expression" priority="3" aboveAverage="0" equalAverage="0" bottom="0" percent="0" rank="0" text="" dxfId="1">
      <formula>AND(ISNUMBER(D16),D16&gt;=0,D16&lt;=$C$12)</formula>
    </cfRule>
  </conditionalFormatting>
  <dataValidations count="1">
    <dataValidation allowBlank="false" error="日付を入力してください（例：2026/8/31）" errorStyle="stop" operator="greaterThan" showDropDown="false" showErrorMessage="true" showInputMessage="false" sqref="C7" type="date">
      <formula1>DATE(2000,1,1)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5" min="4" style="0" width="30"/>
  </cols>
  <sheetData>
    <row r="2" customFormat="false" ht="17.35" hidden="false" customHeight="false" outlineLevel="0" collapsed="false">
      <c r="B2" s="20" t="s">
        <v>37</v>
      </c>
    </row>
    <row r="3" customFormat="false" ht="15" hidden="false" customHeight="false" outlineLevel="0" collapsed="false">
      <c r="B3" s="21" t="s">
        <v>38</v>
      </c>
      <c r="D3" s="9" t="n">
        <v>2026</v>
      </c>
    </row>
    <row r="5" customFormat="false" ht="17.15" hidden="false" customHeight="false" outlineLevel="0" collapsed="false">
      <c r="B5" s="11" t="s">
        <v>39</v>
      </c>
      <c r="C5" s="11" t="s">
        <v>18</v>
      </c>
      <c r="D5" s="11" t="s">
        <v>22</v>
      </c>
      <c r="E5" s="11" t="s">
        <v>40</v>
      </c>
    </row>
    <row r="6" customFormat="false" ht="17.15" hidden="false" customHeight="false" outlineLevel="0" collapsed="false">
      <c r="B6" s="22" t="s">
        <v>41</v>
      </c>
      <c r="C6" s="13" t="n">
        <f aca="false">EOMONTH(DATE($D$3,1,1),0)</f>
        <v>46053</v>
      </c>
      <c r="D6" s="13" t="n">
        <f aca="false">EDATE(C6,4)</f>
        <v>46173</v>
      </c>
      <c r="E6" s="13" t="n">
        <f aca="false">EDATE(C6,19)-1</f>
        <v>46629</v>
      </c>
    </row>
    <row r="7" customFormat="false" ht="17.15" hidden="false" customHeight="false" outlineLevel="0" collapsed="false">
      <c r="B7" s="23" t="s">
        <v>42</v>
      </c>
      <c r="C7" s="24" t="n">
        <f aca="false">EOMONTH(DATE($D$3,2,1),0)</f>
        <v>46081</v>
      </c>
      <c r="D7" s="24" t="n">
        <f aca="false">EDATE(C7,4)</f>
        <v>46201</v>
      </c>
      <c r="E7" s="24" t="n">
        <f aca="false">EDATE(C7,19)-1</f>
        <v>46657</v>
      </c>
    </row>
    <row r="8" customFormat="false" ht="17.15" hidden="false" customHeight="false" outlineLevel="0" collapsed="false">
      <c r="B8" s="22" t="s">
        <v>43</v>
      </c>
      <c r="C8" s="13" t="n">
        <f aca="false">EOMONTH(DATE($D$3,3,1),0)</f>
        <v>46112</v>
      </c>
      <c r="D8" s="13" t="n">
        <f aca="false">EDATE(C8,4)</f>
        <v>46234</v>
      </c>
      <c r="E8" s="13" t="n">
        <f aca="false">EDATE(C8,19)-1</f>
        <v>46690</v>
      </c>
    </row>
    <row r="9" customFormat="false" ht="17.15" hidden="false" customHeight="false" outlineLevel="0" collapsed="false">
      <c r="B9" s="23" t="s">
        <v>44</v>
      </c>
      <c r="C9" s="24" t="n">
        <f aca="false">EOMONTH(DATE($D$3,4,1),0)</f>
        <v>46142</v>
      </c>
      <c r="D9" s="24" t="n">
        <f aca="false">EDATE(C9,4)</f>
        <v>46264</v>
      </c>
      <c r="E9" s="24" t="n">
        <f aca="false">EDATE(C9,19)-1</f>
        <v>46720</v>
      </c>
    </row>
    <row r="10" customFormat="false" ht="17.15" hidden="false" customHeight="false" outlineLevel="0" collapsed="false">
      <c r="B10" s="22" t="s">
        <v>45</v>
      </c>
      <c r="C10" s="13" t="n">
        <f aca="false">EOMONTH(DATE($D$3,5,1),0)</f>
        <v>46173</v>
      </c>
      <c r="D10" s="13" t="n">
        <f aca="false">EDATE(C10,4)</f>
        <v>46295</v>
      </c>
      <c r="E10" s="13" t="n">
        <f aca="false">EDATE(C10,19)-1</f>
        <v>46751</v>
      </c>
    </row>
    <row r="11" customFormat="false" ht="17.15" hidden="false" customHeight="false" outlineLevel="0" collapsed="false">
      <c r="B11" s="23" t="s">
        <v>46</v>
      </c>
      <c r="C11" s="24" t="n">
        <f aca="false">EOMONTH(DATE($D$3,6,1),0)</f>
        <v>46203</v>
      </c>
      <c r="D11" s="24" t="n">
        <f aca="false">EDATE(C11,4)</f>
        <v>46325</v>
      </c>
      <c r="E11" s="24" t="n">
        <f aca="false">EDATE(C11,19)-1</f>
        <v>46781</v>
      </c>
    </row>
    <row r="12" customFormat="false" ht="17.15" hidden="false" customHeight="false" outlineLevel="0" collapsed="false">
      <c r="B12" s="22" t="s">
        <v>47</v>
      </c>
      <c r="C12" s="13" t="n">
        <f aca="false">EOMONTH(DATE($D$3,7,1),0)</f>
        <v>46234</v>
      </c>
      <c r="D12" s="13" t="n">
        <f aca="false">EDATE(C12,4)</f>
        <v>46356</v>
      </c>
      <c r="E12" s="13" t="n">
        <f aca="false">EDATE(C12,19)-1</f>
        <v>46811</v>
      </c>
    </row>
    <row r="13" customFormat="false" ht="17.15" hidden="false" customHeight="false" outlineLevel="0" collapsed="false">
      <c r="B13" s="23" t="s">
        <v>48</v>
      </c>
      <c r="C13" s="24" t="n">
        <f aca="false">EOMONTH(DATE($D$3,8,1),0)</f>
        <v>46265</v>
      </c>
      <c r="D13" s="24" t="n">
        <f aca="false">EDATE(C13,4)</f>
        <v>46387</v>
      </c>
      <c r="E13" s="24" t="n">
        <f aca="false">EDATE(C13,19)-1</f>
        <v>46842</v>
      </c>
    </row>
    <row r="14" customFormat="false" ht="17.15" hidden="false" customHeight="false" outlineLevel="0" collapsed="false">
      <c r="B14" s="22" t="s">
        <v>49</v>
      </c>
      <c r="C14" s="13" t="n">
        <f aca="false">EOMONTH(DATE($D$3,9,1),0)</f>
        <v>46295</v>
      </c>
      <c r="D14" s="13" t="n">
        <f aca="false">EDATE(C14,4)</f>
        <v>46417</v>
      </c>
      <c r="E14" s="13" t="n">
        <f aca="false">EDATE(C14,19)-1</f>
        <v>46872</v>
      </c>
    </row>
    <row r="15" customFormat="false" ht="17.15" hidden="false" customHeight="false" outlineLevel="0" collapsed="false">
      <c r="B15" s="23" t="s">
        <v>50</v>
      </c>
      <c r="C15" s="24" t="n">
        <f aca="false">EOMONTH(DATE($D$3,10,1),0)</f>
        <v>46326</v>
      </c>
      <c r="D15" s="24" t="n">
        <f aca="false">EDATE(C15,4)</f>
        <v>46446</v>
      </c>
      <c r="E15" s="24" t="n">
        <f aca="false">EDATE(C15,19)-1</f>
        <v>46903</v>
      </c>
    </row>
    <row r="16" customFormat="false" ht="17.15" hidden="false" customHeight="false" outlineLevel="0" collapsed="false">
      <c r="B16" s="22" t="s">
        <v>51</v>
      </c>
      <c r="C16" s="13" t="n">
        <f aca="false">EOMONTH(DATE($D$3,11,1),0)</f>
        <v>46356</v>
      </c>
      <c r="D16" s="13" t="n">
        <f aca="false">EDATE(C16,4)</f>
        <v>46476</v>
      </c>
      <c r="E16" s="13" t="n">
        <f aca="false">EDATE(C16,19)-1</f>
        <v>46933</v>
      </c>
    </row>
    <row r="17" customFormat="false" ht="17.15" hidden="false" customHeight="false" outlineLevel="0" collapsed="false">
      <c r="B17" s="23" t="s">
        <v>52</v>
      </c>
      <c r="C17" s="24" t="n">
        <f aca="false">EOMONTH(DATE($D$3,12,1),0)</f>
        <v>46387</v>
      </c>
      <c r="D17" s="24" t="n">
        <f aca="false">EDATE(C17,4)</f>
        <v>46507</v>
      </c>
      <c r="E17" s="24" t="n">
        <f aca="false">EDATE(C17,19)-1</f>
        <v>46964</v>
      </c>
    </row>
    <row r="19" customFormat="false" ht="15" hidden="false" customHeight="false" outlineLevel="0" collapsed="false">
      <c r="B19" s="7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100"/>
  </cols>
  <sheetData>
    <row r="2" customFormat="false" ht="19.4" hidden="false" customHeight="false" outlineLevel="0" collapsed="false">
      <c r="B2" s="25" t="s">
        <v>54</v>
      </c>
    </row>
    <row r="3" customFormat="false" ht="15" hidden="false" customHeight="false" outlineLevel="0" collapsed="false">
      <c r="B3" s="26" t="s">
        <v>55</v>
      </c>
    </row>
    <row r="4" customFormat="false" ht="15" hidden="false" customHeight="false" outlineLevel="0" collapsed="false">
      <c r="B4" s="26" t="s">
        <v>56</v>
      </c>
    </row>
    <row r="5" customFormat="false" ht="15" hidden="false" customHeight="false" outlineLevel="0" collapsed="false">
      <c r="B5" s="26" t="s">
        <v>57</v>
      </c>
    </row>
    <row r="6" customFormat="false" ht="15" hidden="false" customHeight="false" outlineLevel="0" collapsed="false">
      <c r="B6" s="26" t="s">
        <v>58</v>
      </c>
    </row>
    <row r="7" customFormat="false" ht="15" hidden="false" customHeight="false" outlineLevel="0" collapsed="false">
      <c r="B7" s="26" t="s">
        <v>59</v>
      </c>
    </row>
    <row r="8" customFormat="false" ht="15" hidden="false" customHeight="false" outlineLevel="0" collapsed="false">
      <c r="B8" s="26"/>
    </row>
    <row r="9" customFormat="false" ht="19.4" hidden="false" customHeight="false" outlineLevel="0" collapsed="false">
      <c r="B9" s="25" t="s">
        <v>60</v>
      </c>
    </row>
    <row r="10" customFormat="false" ht="15" hidden="false" customHeight="false" outlineLevel="0" collapsed="false">
      <c r="B10" s="27" t="s">
        <v>61</v>
      </c>
    </row>
    <row r="11" customFormat="false" ht="15" hidden="false" customHeight="false" outlineLevel="0" collapsed="false">
      <c r="B11" s="27" t="s">
        <v>62</v>
      </c>
    </row>
    <row r="12" customFormat="false" ht="29.85" hidden="false" customHeight="false" outlineLevel="0" collapsed="false">
      <c r="B12" s="27" t="s">
        <v>63</v>
      </c>
    </row>
    <row r="13" customFormat="false" ht="15" hidden="false" customHeight="false" outlineLevel="0" collapsed="false">
      <c r="B13" s="26"/>
    </row>
    <row r="14" customFormat="false" ht="15" hidden="false" customHeight="false" outlineLevel="0" collapsed="false">
      <c r="B14" s="27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2026-10-16T21:40:38Z</dcterms:created>
  <dc:creator>openpyxl</dc:creator>
  <dc:description/>
  <dc:language>en-US</dc:language>
  <cp:lastModifiedBy/>
  <dcterms:modified xsi:type="dcterms:W3CDTF">2026-10-16T21:40:38Z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